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7\Q3 2017\"/>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Segments 9 quarters" sheetId="123" r:id="rId14"/>
    <sheet name="Disclaimer" sheetId="120" r:id="rId15"/>
    <sheet name="KFI old" sheetId="83" state="hidden" r:id="rId16"/>
    <sheet name="P&amp;L_Q (2) old" sheetId="75" state="hidden" r:id="rId17"/>
    <sheet name="FTE´S old" sheetId="31" state="hidden" r:id="rId18"/>
    <sheet name="LB_Q old" sheetId="61" state="hidden" r:id="rId19"/>
  </sheets>
  <externalReferences>
    <externalReference r:id="rId20"/>
    <externalReference r:id="rId21"/>
    <externalReference r:id="rId22"/>
    <externalReference r:id="rId23"/>
    <externalReference r:id="rId24"/>
    <externalReference r:id="rId25"/>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5">#REF!</definedName>
    <definedName name="Budgetdiv3" localSheetId="16">#REF!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5">#REF!</definedName>
    <definedName name="curr_date" localSheetId="18">#REF!</definedName>
    <definedName name="curr_date" localSheetId="16">'P&amp;L_Q (2) old'!$O$28</definedName>
    <definedName name="Curr_per" localSheetId="15">#REF!</definedName>
    <definedName name="Curr_per" localSheetId="18">#REF!</definedName>
    <definedName name="Curr_per" localSheetId="16">'P&amp;L_Q (2) old'!#REF!</definedName>
    <definedName name="Current" localSheetId="15">#REF!</definedName>
    <definedName name="Current" localSheetId="18">#REF!</definedName>
    <definedName name="Current" localSheetId="16">'P&amp;L_Q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5">#REF!</definedName>
    <definedName name="Prev_date" localSheetId="18">#REF!</definedName>
    <definedName name="Prev_date" localSheetId="16">'P&amp;L_Q (2) old'!$O$29</definedName>
    <definedName name="Prev_per" localSheetId="15">#REF!</definedName>
    <definedName name="Prev_per" localSheetId="18">#REF!</definedName>
    <definedName name="Prev_per" localSheetId="16">'P&amp;L_Q (2) old'!#REF!</definedName>
    <definedName name="_xlnm.Print_Area" localSheetId="3">'Balance sheet 5 years'!$A$1:$F$37</definedName>
    <definedName name="_xlnm.Print_Area" localSheetId="9">'Balance sheet 9 quarters'!$A$1:$J$36</definedName>
    <definedName name="_xlnm.Print_Area" localSheetId="6">'Capital 5 years'!$A$1:$F$49</definedName>
    <definedName name="_xlnm.Print_Area" localSheetId="12">'Capital 9 quarters'!$A$1:$J$50</definedName>
    <definedName name="_xlnm.Print_Area" localSheetId="0">Cover!$A$1:$N$70</definedName>
    <definedName name="_xlnm.Print_Area" localSheetId="14">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quarters'!$A$1:$J$44</definedName>
    <definedName name="_xlnm.Print_Area" localSheetId="5">'Loans to customers 5 years'!$A$1:$F$63</definedName>
    <definedName name="_xlnm.Print_Area" localSheetId="11">'Loans to customers 9 - quarters'!$A$2:$J$58</definedName>
    <definedName name="_xlnm.Print_Area" localSheetId="4">'Net interest income 5 years'!$A$1:$F$39</definedName>
    <definedName name="_xlnm.Print_Area" localSheetId="10">'Net interest income 9 quarters'!$A$1:$J$39</definedName>
    <definedName name="_xlnm.Print_Area" localSheetId="13">'Segments 9 quarters'!$A$1:$J$109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_xlnm.Print_Titles" localSheetId="13">'Segments 9 quarters'!$1:$2</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<sst xmlns="http://schemas.openxmlformats.org/spreadsheetml/2006/main" count="1195" uniqueCount="444">
  <si>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</si>
  <si>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</si>
  <si>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</si>
  <si>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</si>
  <si>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</si>
  <si>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</si>
  <si>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</si>
  <si>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</si>
  <si>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</si>
  <si>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</si>
  <si>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</si>
  <si>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</si>
  <si>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</si>
  <si>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</si>
  <si>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</si>
  <si>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</si>
  <si>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</si>
  <si>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</si>
  <si>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</si>
  <si>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</si>
  <si>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</si>
  <si>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</si>
  <si>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</si>
  <si>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</si>
  <si>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</si>
  <si>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</si>
  <si>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</si>
  <si>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</si>
  <si>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</si>
  <si>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</si>
  <si>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</si>
  <si>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</si>
  <si>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</si>
  <si>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</si>
  <si>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</si>
  <si>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</si>
  <si>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</si>
  <si>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</si>
  <si>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</si>
  <si>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</si>
  <si>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</si>
  <si>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</si>
  <si>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</si>
  <si>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</si>
  <si>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</si>
  <si>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</si>
  <si>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</si>
  <si>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</si>
  <si>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</si>
  <si>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</si>
  <si>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</si>
  <si>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</si>
  <si>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</si>
  <si>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</si>
  <si>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</si>
  <si>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</si>
  <si>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</si>
  <si>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</si>
  <si>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</si>
  <si>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</si>
  <si>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</si>
  <si>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</si>
  <si>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</si>
  <si>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</si>
  <si>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</si>
  <si>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</si>
  <si>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</si>
  <si>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</si>
  <si>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</si>
  <si>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</si>
  <si>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</si>
  <si>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</si>
  <si>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</si>
  <si>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</si>
  <si>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</si>
  <si>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</si>
  <si>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</si>
  <si>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</si>
  <si>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</si>
  <si>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</si>
  <si>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</si>
  <si>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</si>
  <si>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</si>
  <si>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</si>
  <si>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</si>
  <si>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</si>
  <si>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</si>
  <si>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</si>
  <si>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</si>
  <si>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</si>
  <si>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</si>
  <si>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</si>
  <si>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</si>
  <si>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</si>
  <si>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</si>
  <si>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</si>
  <si>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</si>
  <si>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</si>
  <si>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</si>
  <si>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</si>
  <si>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</si>
  <si>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</si>
  <si>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</si>
  <si>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</si>
  <si>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</si>
  <si>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</si>
  <si>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</si>
  <si>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</si>
  <si>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Asset management</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</si>
  <si>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</si>
  <si>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</si>
  <si>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</si>
  <si>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</si>
  <si>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</si>
  <si>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</si>
  <si>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</si>
  <si>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</si>
  <si>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</si>
  <si>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</si>
  <si>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</si>
  <si>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</si>
  <si>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</si>
  <si>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</si>
  <si>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</si>
  <si>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</si>
  <si>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</si>
  <si>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</si>
  <si>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</si>
  <si>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</si>
  <si>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</si>
  <si>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</si>
  <si>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</si>
  <si>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</si>
  <si>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</si>
  <si>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</si>
  <si>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</si>
  <si>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</si>
  <si>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</si>
  <si>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</si>
  <si>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</si>
  <si>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</si>
  <si>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</si>
  <si>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</si>
  <si>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</si>
  <si>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</si>
  <si>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</si>
  <si>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</si>
  <si>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</si>
  <si>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</si>
  <si>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</si>
  <si>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</si>
  <si>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</si>
  <si>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</si>
  <si>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</si>
  <si>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</si>
  <si>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</si>
  <si>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</si>
  <si>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</si>
  <si>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</si>
  <si>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</si>
  <si>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</si>
  <si>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</si>
  <si>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</si>
  <si>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</si>
  <si>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</si>
  <si>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</si>
  <si>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</si>
  <si>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</si>
  <si>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</si>
  <si>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</si>
  <si>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</si>
  <si>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</si>
  <si>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</si>
  <si>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</si>
  <si>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</si>
  <si>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</si>
  <si>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</si>
  <si>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</si>
  <si>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</si>
  <si>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</si>
  <si>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</si>
  <si>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</si>
  <si>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</si>
  <si>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</si>
  <si>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</si>
  <si>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</si>
  <si>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</si>
  <si>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</si>
  <si>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</si>
  <si>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</si>
  <si>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</si>
  <si>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</si>
  <si>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</si>
  <si>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</si>
  <si>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</si>
  <si>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</si>
  <si>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</si>
  <si>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</si>
  <si>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</si>
  <si>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</si>
  <si>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</si>
  <si>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</si>
  <si>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</si>
  <si>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</si>
  <si>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</si>
  <si>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</si>
  <si>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</si>
  <si>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</si>
  <si>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</si>
  <si>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</si>
  <si>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</si>
  <si>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</si>
  <si>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</si>
  <si>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</si>
  <si>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</si>
  <si>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</si>
  <si>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</si>
  <si>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</si>
  <si>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</si>
  <si>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</si>
  <si>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</si>
  <si>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</si>
  <si>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</si>
  <si>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</si>
  <si>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</si>
  <si>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</si>
  <si>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</si>
  <si>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</si>
  <si>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</si>
  <si>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</si>
  <si>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</si>
  <si>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</si>
  <si>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</si>
  <si>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</si>
  <si>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</si>
  <si>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</si>
  <si>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</si>
  <si>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</si>
  <si>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</si>
  <si>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</si>
  <si>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</si>
  <si>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</si>
  <si>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</si>
  <si>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</si>
  <si>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</si>
  <si>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</si>
  <si>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</si>
  <si>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</si>
  <si>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</si>
  <si>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</si>
  <si>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</si>
  <si>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</si>
  <si>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</si>
  <si>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</si>
  <si>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</si>
  <si>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</si>
  <si>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</si>
  <si>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</si>
  <si>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</si>
  <si>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</si>
  <si>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</si>
  <si>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</si>
  <si>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</si>
  <si>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</si>
  <si>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</si>
  <si>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</si>
  <si>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</si>
  <si>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</si>
  <si>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</si>
  <si>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</si>
  <si>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</si>
  <si>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</si>
  <si>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</si>
  <si>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</si>
  <si>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2015</t>
  </si>
  <si>
    <t>Q4 2015</t>
  </si>
  <si>
    <t>Q1 2016</t>
  </si>
  <si>
    <t>Q2 2016</t>
  </si>
  <si>
    <t>Q3 2016</t>
  </si>
  <si>
    <t>Q4 2016</t>
  </si>
  <si>
    <t>Q1 2017</t>
  </si>
  <si>
    <t>Q2 2017</t>
  </si>
  <si>
    <t>Q3 2017</t>
  </si>
  <si>
    <t>Q4 13</t>
  </si>
  <si>
    <t>Q1 14</t>
  </si>
  <si>
    <t>Q2 14</t>
  </si>
  <si>
    <t>9M 2014</t>
  </si>
  <si>
    <t>9M 2015</t>
  </si>
  <si>
    <t>9M 2016</t>
  </si>
  <si>
    <t>9M 2017</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</si>
  <si>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</si>
  <si>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</si>
  <si>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</si>
  <si>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</si>
  <si>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</si>
  <si>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</si>
  <si>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</si>
  <si>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</si>
  <si>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</si>
  <si>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</si>
  <si>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</si>
  <si>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</si>
  <si>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</si>
  <si>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</si>
  <si>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</si>
  <si>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</si>
  <si>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</si>
  <si>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</si>
  <si>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</si>
  <si>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</si>
  <si>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</si>
  <si>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</si>
  <si>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</si>
  <si>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</si>
  <si>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</si>
  <si>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</si>
  <si>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</si>
  <si>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</si>
  <si>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</si>
  <si>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</si>
  <si>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</si>
  <si>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</si>
  <si>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</si>
  <si>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</si>
  <si>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</si>
  <si>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</si>
  <si>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</si>
  <si>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</si>
  <si>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</si>
  <si>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</si>
  <si>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</si>
  <si>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</si>
  <si>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</si>
  <si>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</si>
  <si>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</si>
  <si>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</si>
  <si>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</si>
  <si>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</si>
  <si>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</si>
  <si>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</si>
  <si>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</si>
  <si>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</si>
  <si>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</si>
  <si>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</si>
  <si>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</si>
  <si>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</si>
  <si>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</si>
  <si>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</si>
  <si>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</si>
  <si>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</si>
  <si>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</si>
  <si>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</si>
  <si>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</si>
  <si>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</si>
  <si>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</si>
  <si>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</si>
  <si>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</si>
  <si>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</si>
  <si>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</si>
  <si>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</si>
  <si>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</si>
  <si>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</si>
  <si>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</si>
  <si>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</si>
  <si>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</si>
  <si>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</si>
  <si>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</si>
  <si>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</si>
  <si>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</si>
  <si>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</si>
  <si>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</si>
  <si>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</si>
  <si>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</si>
  <si>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</si>
  <si>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</si>
  <si>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</si>
  <si>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</si>
  <si>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</si>
  <si>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</si>
  <si>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</si>
  <si>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</si>
  <si>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</si>
  <si>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</si>
  <si>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</si>
  <si>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</si>
  <si>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</si>
  <si>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</si>
  <si>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</si>
  <si>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</si>
  <si>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</si>
  <si>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</si>
  <si>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</si>
  <si>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</si>
  <si>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</si>
  <si>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</si>
  <si>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</si>
  <si>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</si>
  <si>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</si>
  <si>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</si>
  <si>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</si>
  <si>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</si>
  <si>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</si>
  <si>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</si>
  <si>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</si>
  <si>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</si>
  <si>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</si>
  <si>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</si>
  <si>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</si>
  <si>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</si>
  <si>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</si>
  <si>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</si>
  <si>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</si>
  <si>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</si>
  <si>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</si>
  <si>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</si>
  <si>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</si>
  <si>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</si>
  <si>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r>
      <t>Credit Risk, securities and other</t>
    </r>
    <r>
      <rPr>
        <vertAlign val="superscript"/>
        <sz val="9"/>
        <color theme="1"/>
        <rFont val="Calibri"/>
        <family val="2"/>
      </rPr>
      <t>1</t>
    </r>
  </si>
  <si>
    <r>
      <t>Leverage ratio</t>
    </r>
    <r>
      <rPr>
        <vertAlign val="superscript"/>
        <sz val="9"/>
        <color theme="1"/>
        <rFont val="Calibri"/>
        <family val="2"/>
      </rPr>
      <t>2</t>
    </r>
  </si>
  <si>
    <t>Market risk due to currency imbalance</t>
  </si>
  <si>
    <t>Market Risk due to currency imbalance</t>
  </si>
  <si>
    <r>
      <t>Credit valuation adjustment</t>
    </r>
    <r>
      <rPr>
        <vertAlign val="superscript"/>
        <sz val="9"/>
        <color theme="1"/>
        <rFont val="Calibri"/>
        <family val="2"/>
      </rPr>
      <t>1</t>
    </r>
  </si>
  <si>
    <t>CET 1 ratio</t>
  </si>
  <si>
    <t>1) Figures not available for 2013</t>
  </si>
  <si>
    <t>1) Not disclosed seperately in 2015, 2014 and 2013</t>
  </si>
  <si>
    <r>
      <t>CET 1 ratio</t>
    </r>
    <r>
      <rPr>
        <vertAlign val="superscript"/>
        <sz val="9"/>
        <color theme="1"/>
        <rFont val="Calibri"/>
        <family val="2"/>
      </rPr>
      <t>1</t>
    </r>
  </si>
  <si>
    <r>
      <t>Counterparty credit risk</t>
    </r>
    <r>
      <rPr>
        <vertAlign val="superscript"/>
        <sz val="9"/>
        <color theme="1"/>
        <rFont val="Calibri"/>
        <family val="2"/>
      </rPr>
      <t>1</t>
    </r>
  </si>
  <si>
    <r>
      <t>CET 1 ratio</t>
    </r>
    <r>
      <rPr>
        <vertAlign val="superscript"/>
        <sz val="9"/>
        <color theme="1"/>
        <rFont val="Calibri"/>
        <family val="2"/>
      </rPr>
      <t>2</t>
    </r>
  </si>
  <si>
    <t>2) Figures not available for 2013</t>
  </si>
  <si>
    <t>1) Not disclosed seperately in Q2 2016, Q1 2016, Q4 2015, Q3 2015 and Q2 2015</t>
  </si>
  <si>
    <r>
      <t>Counterparty credit risk</t>
    </r>
    <r>
      <rPr>
        <vertAlign val="superscript"/>
        <sz val="9"/>
        <color theme="1"/>
        <rFont val="Calibri"/>
        <family val="2"/>
      </rPr>
      <t>2</t>
    </r>
  </si>
  <si>
    <t>2) Not disclosed seperately in Q3 2016, Q2 2016, Q1 2016, Q4 2015, Q3 2015 and Q2 2015</t>
  </si>
  <si>
    <t>Income tax expense</t>
  </si>
  <si>
    <t>Operating expense</t>
  </si>
  <si>
    <t>Allocated equity</t>
  </si>
  <si>
    <t>Operating segments</t>
  </si>
  <si>
    <t>Corporate banking</t>
  </si>
  <si>
    <t>Retail banking</t>
  </si>
  <si>
    <t>Investment banking</t>
  </si>
  <si>
    <t>Assets under management</t>
  </si>
  <si>
    <t>Treasury</t>
  </si>
  <si>
    <t>Other divisions and subsidiaries</t>
  </si>
  <si>
    <t>Head quarters and elimination</t>
  </si>
  <si>
    <t>Bank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</si>
</sst>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4">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
      <left/>
      <right/>
      <top/>
      <bottom style="thin">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8">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3"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189" fontId="40" fillId="3" borderId="0" xfId="0" applyNumberFormat="1" applyFont="1" applyFill="1"/>
    <xf numFmtId="191" fontId="41" fillId="3" borderId="0" xfId="30277" applyNumberFormat="1" applyFont="1" applyFill="1" applyBorder="1" applyAlignment="1">
      <alignment horizontal="right"/>
    </xf>
    <xf numFmtId="0" fontId="16" fillId="33" borderId="43" xfId="0" applyFont="1" applyFill="1" applyBorder="1"/>
    <xf numFmtId="0" fontId="16" fillId="33" borderId="43" xfId="12443" applyFont="1" applyFill="1" applyBorder="1" applyAlignment="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005FAC"/>
      <color rgb="FFFF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190215184"/>
        <c:axId val="119021832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1190193232"/>
        <c:axId val="1190213616"/>
      </c:lineChart>
      <c:catAx>
        <c:axId val="1190215184"/>
        <c:scaling>
          <c:orientation val="minMax"/>
        </c:scaling>
        <c:delete val="0"/>
        <c:axPos val="b"/>
        <c:numFmt formatCode="General" sourceLinked="1"/>
        <c:majorTickMark val="none"/>
        <c:minorTickMark val="none"/>
        <c:tickLblPos val="none"/>
        <c:spPr>
          <a:ln w="31750">
            <a:solidFill>
              <a:schemeClr val="tx1"/>
            </a:solidFill>
          </a:ln>
        </c:spPr>
        <c:crossAx val="1190218320"/>
        <c:crosses val="autoZero"/>
        <c:auto val="1"/>
        <c:lblAlgn val="ctr"/>
        <c:lblOffset val="0"/>
        <c:noMultiLvlLbl val="0"/>
      </c:catAx>
      <c:valAx>
        <c:axId val="1190218320"/>
        <c:scaling>
          <c:orientation val="minMax"/>
          <c:max val="30"/>
          <c:min val="-15"/>
        </c:scaling>
        <c:delete val="0"/>
        <c:axPos val="l"/>
        <c:numFmt formatCode="0.0" sourceLinked="1"/>
        <c:majorTickMark val="none"/>
        <c:minorTickMark val="none"/>
        <c:tickLblPos val="none"/>
        <c:spPr>
          <a:ln>
            <a:noFill/>
          </a:ln>
        </c:spPr>
        <c:crossAx val="1190215184"/>
        <c:crosses val="autoZero"/>
        <c:crossBetween val="between"/>
        <c:majorUnit val="5"/>
      </c:valAx>
      <c:valAx>
        <c:axId val="119021361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1190193232"/>
        <c:crosses val="max"/>
        <c:crossBetween val="between"/>
        <c:majorUnit val="5"/>
      </c:valAx>
      <c:catAx>
        <c:axId val="1190193232"/>
        <c:scaling>
          <c:orientation val="minMax"/>
        </c:scaling>
        <c:delete val="1"/>
        <c:axPos val="b"/>
        <c:numFmt formatCode="General" sourceLinked="1"/>
        <c:majorTickMark val="out"/>
        <c:minorTickMark val="none"/>
        <c:tickLblPos val="nextTo"/>
        <c:crossAx val="119021361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205384"/>
        <c:axId val="1190222240"/>
      </c:barChart>
      <c:catAx>
        <c:axId val="1190205384"/>
        <c:scaling>
          <c:orientation val="minMax"/>
        </c:scaling>
        <c:delete val="0"/>
        <c:axPos val="b"/>
        <c:numFmt formatCode="General" sourceLinked="1"/>
        <c:majorTickMark val="none"/>
        <c:minorTickMark val="none"/>
        <c:tickLblPos val="none"/>
        <c:spPr>
          <a:ln w="31750">
            <a:solidFill>
              <a:schemeClr val="tx1"/>
            </a:solidFill>
          </a:ln>
        </c:spPr>
        <c:crossAx val="1190222240"/>
        <c:crosses val="autoZero"/>
        <c:auto val="1"/>
        <c:lblAlgn val="ctr"/>
        <c:lblOffset val="0"/>
        <c:noMultiLvlLbl val="0"/>
      </c:catAx>
      <c:valAx>
        <c:axId val="1190222240"/>
        <c:scaling>
          <c:orientation val="minMax"/>
          <c:max val="100"/>
          <c:min val="0"/>
        </c:scaling>
        <c:delete val="1"/>
        <c:axPos val="l"/>
        <c:numFmt formatCode="0.0" sourceLinked="1"/>
        <c:majorTickMark val="out"/>
        <c:minorTickMark val="none"/>
        <c:tickLblPos val="nextTo"/>
        <c:crossAx val="11902053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192840"/>
        <c:axId val="1190217144"/>
      </c:barChart>
      <c:catAx>
        <c:axId val="1190192840"/>
        <c:scaling>
          <c:orientation val="minMax"/>
        </c:scaling>
        <c:delete val="0"/>
        <c:axPos val="b"/>
        <c:numFmt formatCode="General" sourceLinked="1"/>
        <c:majorTickMark val="none"/>
        <c:minorTickMark val="none"/>
        <c:tickLblPos val="none"/>
        <c:spPr>
          <a:ln w="31750">
            <a:solidFill>
              <a:schemeClr val="tx1"/>
            </a:solidFill>
          </a:ln>
        </c:spPr>
        <c:crossAx val="1190217144"/>
        <c:crosses val="autoZero"/>
        <c:auto val="1"/>
        <c:lblAlgn val="ctr"/>
        <c:lblOffset val="0"/>
        <c:noMultiLvlLbl val="0"/>
      </c:catAx>
      <c:valAx>
        <c:axId val="1190217144"/>
        <c:scaling>
          <c:orientation val="minMax"/>
          <c:max val="100"/>
          <c:min val="0"/>
        </c:scaling>
        <c:delete val="1"/>
        <c:axPos val="l"/>
        <c:numFmt formatCode="0.0" sourceLinked="1"/>
        <c:majorTickMark val="out"/>
        <c:minorTickMark val="none"/>
        <c:tickLblPos val="nextTo"/>
        <c:crossAx val="11901928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1190208912"/>
        <c:axId val="1190184608"/>
      </c:barChart>
      <c:catAx>
        <c:axId val="1190208912"/>
        <c:scaling>
          <c:orientation val="minMax"/>
        </c:scaling>
        <c:delete val="0"/>
        <c:axPos val="b"/>
        <c:numFmt formatCode="General" sourceLinked="1"/>
        <c:majorTickMark val="none"/>
        <c:minorTickMark val="none"/>
        <c:tickLblPos val="none"/>
        <c:spPr>
          <a:ln w="31750">
            <a:solidFill>
              <a:schemeClr val="tx1"/>
            </a:solidFill>
          </a:ln>
        </c:spPr>
        <c:crossAx val="1190184608"/>
        <c:crosses val="autoZero"/>
        <c:auto val="1"/>
        <c:lblAlgn val="ctr"/>
        <c:lblOffset val="0"/>
        <c:noMultiLvlLbl val="0"/>
      </c:catAx>
      <c:valAx>
        <c:axId val="1190184608"/>
        <c:scaling>
          <c:orientation val="minMax"/>
          <c:max val="150"/>
          <c:min val="0"/>
        </c:scaling>
        <c:delete val="1"/>
        <c:axPos val="l"/>
        <c:numFmt formatCode="0" sourceLinked="1"/>
        <c:majorTickMark val="out"/>
        <c:minorTickMark val="none"/>
        <c:tickLblPos val="nextTo"/>
        <c:crossAx val="11902089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1190181864"/>
        <c:axId val="1190184216"/>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1190181864"/>
        <c:axId val="1190184216"/>
      </c:lineChart>
      <c:catAx>
        <c:axId val="1190181864"/>
        <c:scaling>
          <c:orientation val="minMax"/>
        </c:scaling>
        <c:delete val="0"/>
        <c:axPos val="b"/>
        <c:numFmt formatCode="General" sourceLinked="1"/>
        <c:majorTickMark val="none"/>
        <c:minorTickMark val="none"/>
        <c:tickLblPos val="none"/>
        <c:spPr>
          <a:ln w="31750">
            <a:solidFill>
              <a:schemeClr val="tx1"/>
            </a:solidFill>
          </a:ln>
        </c:spPr>
        <c:crossAx val="1190184216"/>
        <c:crosses val="autoZero"/>
        <c:auto val="1"/>
        <c:lblAlgn val="ctr"/>
        <c:lblOffset val="0"/>
        <c:noMultiLvlLbl val="0"/>
      </c:catAx>
      <c:valAx>
        <c:axId val="1190184216"/>
        <c:scaling>
          <c:orientation val="minMax"/>
          <c:max val="100"/>
          <c:min val="0"/>
        </c:scaling>
        <c:delete val="1"/>
        <c:axPos val="l"/>
        <c:numFmt formatCode="0.0" sourceLinked="1"/>
        <c:majorTickMark val="out"/>
        <c:minorTickMark val="none"/>
        <c:tickLblPos val="nextTo"/>
        <c:crossAx val="119018186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1190183432"/>
        <c:axId val="119018225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1190183432"/>
        <c:axId val="1190182256"/>
      </c:lineChart>
      <c:catAx>
        <c:axId val="1190183432"/>
        <c:scaling>
          <c:orientation val="minMax"/>
        </c:scaling>
        <c:delete val="0"/>
        <c:axPos val="b"/>
        <c:numFmt formatCode="General" sourceLinked="1"/>
        <c:majorTickMark val="none"/>
        <c:minorTickMark val="none"/>
        <c:tickLblPos val="none"/>
        <c:spPr>
          <a:ln w="31750">
            <a:solidFill>
              <a:schemeClr val="tx1"/>
            </a:solidFill>
          </a:ln>
        </c:spPr>
        <c:crossAx val="1190182256"/>
        <c:crosses val="autoZero"/>
        <c:auto val="1"/>
        <c:lblAlgn val="ctr"/>
        <c:lblOffset val="0"/>
        <c:noMultiLvlLbl val="0"/>
      </c:catAx>
      <c:valAx>
        <c:axId val="1190182256"/>
        <c:scaling>
          <c:orientation val="minMax"/>
          <c:max val="100"/>
          <c:min val="0"/>
        </c:scaling>
        <c:delete val="1"/>
        <c:axPos val="l"/>
        <c:numFmt formatCode="0.0" sourceLinked="1"/>
        <c:majorTickMark val="out"/>
        <c:minorTickMark val="none"/>
        <c:tickLblPos val="nextTo"/>
        <c:crossAx val="119018343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1190181472"/>
        <c:axId val="1190179904"/>
      </c:barChart>
      <c:catAx>
        <c:axId val="1190181472"/>
        <c:scaling>
          <c:orientation val="minMax"/>
        </c:scaling>
        <c:delete val="1"/>
        <c:axPos val="b"/>
        <c:numFmt formatCode="General" sourceLinked="1"/>
        <c:majorTickMark val="none"/>
        <c:minorTickMark val="none"/>
        <c:tickLblPos val="nextTo"/>
        <c:crossAx val="1190179904"/>
        <c:crosses val="autoZero"/>
        <c:auto val="1"/>
        <c:lblAlgn val="ctr"/>
        <c:lblOffset val="0"/>
        <c:noMultiLvlLbl val="0"/>
      </c:catAx>
      <c:valAx>
        <c:axId val="1190179904"/>
        <c:scaling>
          <c:orientation val="minMax"/>
          <c:max val="35"/>
          <c:min val="-15"/>
        </c:scaling>
        <c:delete val="1"/>
        <c:axPos val="l"/>
        <c:numFmt formatCode="General" sourceLinked="1"/>
        <c:majorTickMark val="out"/>
        <c:minorTickMark val="none"/>
        <c:tickLblPos val="nextTo"/>
        <c:crossAx val="11901814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1190189704"/>
        <c:axId val="1190190096"/>
      </c:barChart>
      <c:catAx>
        <c:axId val="1190189704"/>
        <c:scaling>
          <c:orientation val="minMax"/>
        </c:scaling>
        <c:delete val="0"/>
        <c:axPos val="b"/>
        <c:numFmt formatCode="General" sourceLinked="1"/>
        <c:majorTickMark val="none"/>
        <c:minorTickMark val="none"/>
        <c:tickLblPos val="none"/>
        <c:spPr>
          <a:ln w="31750">
            <a:solidFill>
              <a:schemeClr val="tx1"/>
            </a:solidFill>
          </a:ln>
        </c:spPr>
        <c:crossAx val="1190190096"/>
        <c:crosses val="autoZero"/>
        <c:auto val="1"/>
        <c:lblAlgn val="ctr"/>
        <c:lblOffset val="0"/>
        <c:noMultiLvlLbl val="0"/>
      </c:catAx>
      <c:valAx>
        <c:axId val="1190190096"/>
        <c:scaling>
          <c:orientation val="minMax"/>
          <c:max val="35"/>
          <c:min val="-15"/>
        </c:scaling>
        <c:delete val="1"/>
        <c:axPos val="l"/>
        <c:numFmt formatCode="General" sourceLinked="1"/>
        <c:majorTickMark val="out"/>
        <c:minorTickMark val="none"/>
        <c:tickLblPos val="nextTo"/>
        <c:crossAx val="11901897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1190187744"/>
        <c:axId val="1190189312"/>
      </c:barChart>
      <c:catAx>
        <c:axId val="1190187744"/>
        <c:scaling>
          <c:orientation val="minMax"/>
        </c:scaling>
        <c:delete val="0"/>
        <c:axPos val="b"/>
        <c:numFmt formatCode="General" sourceLinked="1"/>
        <c:majorTickMark val="none"/>
        <c:minorTickMark val="none"/>
        <c:tickLblPos val="nextTo"/>
        <c:spPr>
          <a:ln w="31750">
            <a:solidFill>
              <a:schemeClr val="tx1"/>
            </a:solidFill>
          </a:ln>
        </c:spPr>
        <c:crossAx val="1190189312"/>
        <c:crosses val="autoZero"/>
        <c:auto val="1"/>
        <c:lblAlgn val="ctr"/>
        <c:lblOffset val="0"/>
        <c:noMultiLvlLbl val="0"/>
      </c:catAx>
      <c:valAx>
        <c:axId val="1190189312"/>
        <c:scaling>
          <c:orientation val="minMax"/>
          <c:max val="40"/>
          <c:min val="0"/>
        </c:scaling>
        <c:delete val="1"/>
        <c:axPos val="l"/>
        <c:numFmt formatCode="General" sourceLinked="1"/>
        <c:majorTickMark val="out"/>
        <c:minorTickMark val="none"/>
        <c:tickLblPos val="nextTo"/>
        <c:crossAx val="11901877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1190188136"/>
        <c:axId val="1190188528"/>
      </c:barChart>
      <c:catAx>
        <c:axId val="1190188136"/>
        <c:scaling>
          <c:orientation val="minMax"/>
        </c:scaling>
        <c:delete val="0"/>
        <c:axPos val="b"/>
        <c:numFmt formatCode="General" sourceLinked="1"/>
        <c:majorTickMark val="none"/>
        <c:minorTickMark val="none"/>
        <c:tickLblPos val="nextTo"/>
        <c:spPr>
          <a:ln w="31750">
            <a:solidFill>
              <a:schemeClr val="tx1"/>
            </a:solidFill>
          </a:ln>
        </c:spPr>
        <c:crossAx val="1190188528"/>
        <c:crosses val="autoZero"/>
        <c:auto val="1"/>
        <c:lblAlgn val="ctr"/>
        <c:lblOffset val="0"/>
        <c:noMultiLvlLbl val="0"/>
      </c:catAx>
      <c:valAx>
        <c:axId val="1190188528"/>
        <c:scaling>
          <c:orientation val="minMax"/>
          <c:max val="20"/>
          <c:min val="0"/>
        </c:scaling>
        <c:delete val="1"/>
        <c:axPos val="l"/>
        <c:numFmt formatCode="General" sourceLinked="1"/>
        <c:majorTickMark val="out"/>
        <c:minorTickMark val="none"/>
        <c:tickLblPos val="nextTo"/>
        <c:crossAx val="1190188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1190186568"/>
        <c:axId val="1190186960"/>
      </c:barChart>
      <c:catAx>
        <c:axId val="1190186568"/>
        <c:scaling>
          <c:orientation val="minMax"/>
        </c:scaling>
        <c:delete val="0"/>
        <c:axPos val="b"/>
        <c:numFmt formatCode="General" sourceLinked="1"/>
        <c:majorTickMark val="none"/>
        <c:minorTickMark val="none"/>
        <c:tickLblPos val="nextTo"/>
        <c:spPr>
          <a:ln w="31750">
            <a:solidFill>
              <a:schemeClr val="tx1"/>
            </a:solidFill>
          </a:ln>
        </c:spPr>
        <c:crossAx val="1190186960"/>
        <c:crosses val="autoZero"/>
        <c:auto val="1"/>
        <c:lblAlgn val="ctr"/>
        <c:lblOffset val="0"/>
        <c:noMultiLvlLbl val="0"/>
      </c:catAx>
      <c:valAx>
        <c:axId val="1190186960"/>
        <c:scaling>
          <c:orientation val="minMax"/>
          <c:max val="80"/>
          <c:min val="0"/>
        </c:scaling>
        <c:delete val="1"/>
        <c:axPos val="l"/>
        <c:numFmt formatCode="General" sourceLinked="1"/>
        <c:majorTickMark val="out"/>
        <c:minorTickMark val="none"/>
        <c:tickLblPos val="nextTo"/>
        <c:crossAx val="11901865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190202640"/>
        <c:axId val="1190203032"/>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1190201464"/>
        <c:axId val="1190197544"/>
      </c:lineChart>
      <c:catAx>
        <c:axId val="1190202640"/>
        <c:scaling>
          <c:orientation val="minMax"/>
        </c:scaling>
        <c:delete val="0"/>
        <c:axPos val="b"/>
        <c:numFmt formatCode="General" sourceLinked="1"/>
        <c:majorTickMark val="none"/>
        <c:minorTickMark val="none"/>
        <c:tickLblPos val="none"/>
        <c:spPr>
          <a:ln w="31750">
            <a:solidFill>
              <a:schemeClr val="tx1"/>
            </a:solidFill>
          </a:ln>
        </c:spPr>
        <c:crossAx val="1190203032"/>
        <c:crosses val="autoZero"/>
        <c:auto val="1"/>
        <c:lblAlgn val="ctr"/>
        <c:lblOffset val="0"/>
        <c:noMultiLvlLbl val="0"/>
      </c:catAx>
      <c:valAx>
        <c:axId val="1190203032"/>
        <c:scaling>
          <c:orientation val="minMax"/>
          <c:max val="25"/>
          <c:min val="0"/>
        </c:scaling>
        <c:delete val="0"/>
        <c:axPos val="l"/>
        <c:numFmt formatCode="0.0" sourceLinked="1"/>
        <c:majorTickMark val="none"/>
        <c:minorTickMark val="none"/>
        <c:tickLblPos val="none"/>
        <c:spPr>
          <a:ln>
            <a:noFill/>
          </a:ln>
        </c:spPr>
        <c:crossAx val="1190202640"/>
        <c:crosses val="autoZero"/>
        <c:crossBetween val="between"/>
      </c:valAx>
      <c:valAx>
        <c:axId val="1190197544"/>
        <c:scaling>
          <c:orientation val="minMax"/>
          <c:max val="25"/>
        </c:scaling>
        <c:delete val="0"/>
        <c:axPos val="r"/>
        <c:numFmt formatCode="0.0" sourceLinked="1"/>
        <c:majorTickMark val="out"/>
        <c:minorTickMark val="none"/>
        <c:tickLblPos val="none"/>
        <c:spPr>
          <a:ln>
            <a:noFill/>
          </a:ln>
        </c:spPr>
        <c:crossAx val="1190201464"/>
        <c:crosses val="max"/>
        <c:crossBetween val="between"/>
      </c:valAx>
      <c:catAx>
        <c:axId val="1190201464"/>
        <c:scaling>
          <c:orientation val="minMax"/>
        </c:scaling>
        <c:delete val="1"/>
        <c:axPos val="b"/>
        <c:numFmt formatCode="General" sourceLinked="1"/>
        <c:majorTickMark val="out"/>
        <c:minorTickMark val="none"/>
        <c:tickLblPos val="nextTo"/>
        <c:crossAx val="119019754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1190183824"/>
        <c:axId val="1190208520"/>
      </c:barChart>
      <c:catAx>
        <c:axId val="1190183824"/>
        <c:scaling>
          <c:orientation val="minMax"/>
        </c:scaling>
        <c:delete val="0"/>
        <c:axPos val="b"/>
        <c:numFmt formatCode="General" sourceLinked="1"/>
        <c:majorTickMark val="none"/>
        <c:minorTickMark val="none"/>
        <c:tickLblPos val="nextTo"/>
        <c:spPr>
          <a:ln w="31750">
            <a:solidFill>
              <a:schemeClr val="tx1"/>
            </a:solidFill>
          </a:ln>
        </c:spPr>
        <c:crossAx val="1190208520"/>
        <c:crosses val="autoZero"/>
        <c:auto val="1"/>
        <c:lblAlgn val="ctr"/>
        <c:lblOffset val="0"/>
        <c:noMultiLvlLbl val="0"/>
      </c:catAx>
      <c:valAx>
        <c:axId val="1190208520"/>
        <c:scaling>
          <c:orientation val="minMax"/>
          <c:max val="40"/>
          <c:min val="0"/>
        </c:scaling>
        <c:delete val="1"/>
        <c:axPos val="l"/>
        <c:numFmt formatCode="0.0" sourceLinked="1"/>
        <c:majorTickMark val="out"/>
        <c:minorTickMark val="none"/>
        <c:tickLblPos val="nextTo"/>
        <c:crossAx val="11901838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1190208128"/>
        <c:axId val="1190210480"/>
      </c:barChart>
      <c:catAx>
        <c:axId val="1190208128"/>
        <c:scaling>
          <c:orientation val="minMax"/>
        </c:scaling>
        <c:delete val="0"/>
        <c:axPos val="b"/>
        <c:numFmt formatCode="General" sourceLinked="1"/>
        <c:majorTickMark val="none"/>
        <c:minorTickMark val="none"/>
        <c:tickLblPos val="nextTo"/>
        <c:spPr>
          <a:ln w="31750">
            <a:solidFill>
              <a:schemeClr val="tx1"/>
            </a:solidFill>
          </a:ln>
        </c:spPr>
        <c:crossAx val="1190210480"/>
        <c:crosses val="autoZero"/>
        <c:auto val="1"/>
        <c:lblAlgn val="ctr"/>
        <c:lblOffset val="0"/>
        <c:noMultiLvlLbl val="0"/>
      </c:catAx>
      <c:valAx>
        <c:axId val="1190210480"/>
        <c:scaling>
          <c:orientation val="minMax"/>
          <c:max val="140"/>
          <c:min val="0"/>
        </c:scaling>
        <c:delete val="1"/>
        <c:axPos val="l"/>
        <c:numFmt formatCode="0" sourceLinked="1"/>
        <c:majorTickMark val="out"/>
        <c:minorTickMark val="none"/>
        <c:tickLblPos val="nextTo"/>
        <c:crossAx val="119020812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1190209304"/>
        <c:axId val="1190207736"/>
      </c:barChart>
      <c:catAx>
        <c:axId val="1190209304"/>
        <c:scaling>
          <c:orientation val="minMax"/>
        </c:scaling>
        <c:delete val="0"/>
        <c:axPos val="b"/>
        <c:numFmt formatCode="General" sourceLinked="1"/>
        <c:majorTickMark val="none"/>
        <c:minorTickMark val="none"/>
        <c:tickLblPos val="nextTo"/>
        <c:spPr>
          <a:ln w="31750">
            <a:solidFill>
              <a:schemeClr val="tx1"/>
            </a:solidFill>
          </a:ln>
        </c:spPr>
        <c:crossAx val="1190207736"/>
        <c:crosses val="autoZero"/>
        <c:auto val="1"/>
        <c:lblAlgn val="ctr"/>
        <c:lblOffset val="0"/>
        <c:noMultiLvlLbl val="0"/>
      </c:catAx>
      <c:valAx>
        <c:axId val="1190207736"/>
        <c:scaling>
          <c:orientation val="minMax"/>
          <c:max val="70"/>
          <c:min val="0"/>
        </c:scaling>
        <c:delete val="1"/>
        <c:axPos val="l"/>
        <c:numFmt formatCode="0.0" sourceLinked="1"/>
        <c:majorTickMark val="out"/>
        <c:minorTickMark val="none"/>
        <c:tickLblPos val="nextTo"/>
        <c:crossAx val="11902093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1190209696"/>
        <c:axId val="1190212048"/>
      </c:barChart>
      <c:catAx>
        <c:axId val="1190209696"/>
        <c:scaling>
          <c:orientation val="minMax"/>
        </c:scaling>
        <c:delete val="0"/>
        <c:axPos val="b"/>
        <c:numFmt formatCode="General" sourceLinked="1"/>
        <c:majorTickMark val="none"/>
        <c:minorTickMark val="none"/>
        <c:tickLblPos val="none"/>
        <c:spPr>
          <a:ln w="31750">
            <a:solidFill>
              <a:schemeClr val="tx1"/>
            </a:solidFill>
          </a:ln>
        </c:spPr>
        <c:crossAx val="1190212048"/>
        <c:crosses val="autoZero"/>
        <c:auto val="1"/>
        <c:lblAlgn val="ctr"/>
        <c:lblOffset val="0"/>
        <c:noMultiLvlLbl val="0"/>
      </c:catAx>
      <c:valAx>
        <c:axId val="1190212048"/>
        <c:scaling>
          <c:orientation val="minMax"/>
          <c:max val="100"/>
          <c:min val="0"/>
        </c:scaling>
        <c:delete val="1"/>
        <c:axPos val="l"/>
        <c:numFmt formatCode="0.0" sourceLinked="1"/>
        <c:majorTickMark val="out"/>
        <c:minorTickMark val="none"/>
        <c:tickLblPos val="nextTo"/>
        <c:crossAx val="11902096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1190211264"/>
        <c:axId val="1190210872"/>
      </c:barChart>
      <c:catAx>
        <c:axId val="1190211264"/>
        <c:scaling>
          <c:orientation val="minMax"/>
        </c:scaling>
        <c:delete val="0"/>
        <c:axPos val="b"/>
        <c:numFmt formatCode="General" sourceLinked="1"/>
        <c:majorTickMark val="none"/>
        <c:minorTickMark val="none"/>
        <c:tickLblPos val="none"/>
        <c:spPr>
          <a:ln w="31750">
            <a:solidFill>
              <a:schemeClr val="tx1"/>
            </a:solidFill>
          </a:ln>
        </c:spPr>
        <c:crossAx val="1190210872"/>
        <c:crosses val="autoZero"/>
        <c:auto val="1"/>
        <c:lblAlgn val="ctr"/>
        <c:lblOffset val="0"/>
        <c:noMultiLvlLbl val="0"/>
      </c:catAx>
      <c:valAx>
        <c:axId val="1190210872"/>
        <c:scaling>
          <c:orientation val="minMax"/>
          <c:max val="10"/>
          <c:min val="0"/>
        </c:scaling>
        <c:delete val="1"/>
        <c:axPos val="l"/>
        <c:numFmt formatCode="0.0" sourceLinked="1"/>
        <c:majorTickMark val="out"/>
        <c:minorTickMark val="none"/>
        <c:tickLblPos val="nextTo"/>
        <c:crossAx val="1190211264"/>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1190206168"/>
        <c:axId val="1190181080"/>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1190191664"/>
        <c:axId val="1190180296"/>
      </c:lineChart>
      <c:catAx>
        <c:axId val="1190206168"/>
        <c:scaling>
          <c:orientation val="minMax"/>
        </c:scaling>
        <c:delete val="0"/>
        <c:axPos val="b"/>
        <c:numFmt formatCode="General" sourceLinked="1"/>
        <c:majorTickMark val="none"/>
        <c:minorTickMark val="none"/>
        <c:tickLblPos val="none"/>
        <c:spPr>
          <a:ln w="31750">
            <a:solidFill>
              <a:schemeClr val="tx1"/>
            </a:solidFill>
          </a:ln>
        </c:spPr>
        <c:crossAx val="1190181080"/>
        <c:crosses val="autoZero"/>
        <c:auto val="1"/>
        <c:lblAlgn val="ctr"/>
        <c:lblOffset val="0"/>
        <c:noMultiLvlLbl val="0"/>
      </c:catAx>
      <c:valAx>
        <c:axId val="1190181080"/>
        <c:scaling>
          <c:orientation val="minMax"/>
          <c:max val="140"/>
          <c:min val="0"/>
        </c:scaling>
        <c:delete val="1"/>
        <c:axPos val="l"/>
        <c:numFmt formatCode="0" sourceLinked="1"/>
        <c:majorTickMark val="out"/>
        <c:minorTickMark val="none"/>
        <c:tickLblPos val="nextTo"/>
        <c:crossAx val="1190206168"/>
        <c:crosses val="autoZero"/>
        <c:crossBetween val="between"/>
        <c:majorUnit val="20"/>
      </c:valAx>
      <c:valAx>
        <c:axId val="1190180296"/>
        <c:scaling>
          <c:orientation val="minMax"/>
          <c:max val="140"/>
          <c:min val="0"/>
        </c:scaling>
        <c:delete val="0"/>
        <c:axPos val="r"/>
        <c:numFmt formatCode="0" sourceLinked="1"/>
        <c:majorTickMark val="none"/>
        <c:minorTickMark val="none"/>
        <c:tickLblPos val="none"/>
        <c:spPr>
          <a:ln>
            <a:noFill/>
          </a:ln>
        </c:spPr>
        <c:crossAx val="1190191664"/>
        <c:crosses val="max"/>
        <c:crossBetween val="between"/>
      </c:valAx>
      <c:catAx>
        <c:axId val="1190191664"/>
        <c:scaling>
          <c:orientation val="minMax"/>
        </c:scaling>
        <c:delete val="1"/>
        <c:axPos val="b"/>
        <c:numFmt formatCode="General" sourceLinked="1"/>
        <c:majorTickMark val="out"/>
        <c:minorTickMark val="none"/>
        <c:tickLblPos val="nextTo"/>
        <c:crossAx val="11901802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1190178728"/>
        <c:axId val="1190178336"/>
      </c:barChart>
      <c:catAx>
        <c:axId val="1190178728"/>
        <c:scaling>
          <c:orientation val="minMax"/>
        </c:scaling>
        <c:delete val="0"/>
        <c:axPos val="b"/>
        <c:numFmt formatCode="General" sourceLinked="1"/>
        <c:majorTickMark val="none"/>
        <c:minorTickMark val="none"/>
        <c:tickLblPos val="none"/>
        <c:spPr>
          <a:ln w="31750">
            <a:solidFill>
              <a:schemeClr val="tx1"/>
            </a:solidFill>
          </a:ln>
        </c:spPr>
        <c:crossAx val="1190178336"/>
        <c:crosses val="autoZero"/>
        <c:auto val="1"/>
        <c:lblAlgn val="ctr"/>
        <c:lblOffset val="0"/>
        <c:noMultiLvlLbl val="0"/>
      </c:catAx>
      <c:valAx>
        <c:axId val="1190178336"/>
        <c:scaling>
          <c:orientation val="minMax"/>
          <c:max val="100"/>
          <c:min val="0"/>
        </c:scaling>
        <c:delete val="1"/>
        <c:axPos val="l"/>
        <c:numFmt formatCode="0.0" sourceLinked="1"/>
        <c:majorTickMark val="out"/>
        <c:minorTickMark val="none"/>
        <c:tickLblPos val="nextTo"/>
        <c:crossAx val="1190178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1190177552"/>
        <c:axId val="1190177160"/>
      </c:barChart>
      <c:catAx>
        <c:axId val="1190177552"/>
        <c:scaling>
          <c:orientation val="minMax"/>
        </c:scaling>
        <c:delete val="0"/>
        <c:axPos val="b"/>
        <c:numFmt formatCode="General" sourceLinked="1"/>
        <c:majorTickMark val="none"/>
        <c:minorTickMark val="none"/>
        <c:tickLblPos val="none"/>
        <c:spPr>
          <a:ln w="31750">
            <a:solidFill>
              <a:schemeClr val="tx1"/>
            </a:solidFill>
          </a:ln>
        </c:spPr>
        <c:crossAx val="1190177160"/>
        <c:crosses val="autoZero"/>
        <c:auto val="1"/>
        <c:lblAlgn val="ctr"/>
        <c:lblOffset val="0"/>
        <c:noMultiLvlLbl val="0"/>
      </c:catAx>
      <c:valAx>
        <c:axId val="1190177160"/>
        <c:scaling>
          <c:orientation val="minMax"/>
          <c:max val="30"/>
          <c:min val="-15"/>
        </c:scaling>
        <c:delete val="0"/>
        <c:axPos val="l"/>
        <c:numFmt formatCode="0.0" sourceLinked="1"/>
        <c:majorTickMark val="none"/>
        <c:minorTickMark val="none"/>
        <c:tickLblPos val="none"/>
        <c:spPr>
          <a:ln>
            <a:noFill/>
          </a:ln>
        </c:spPr>
        <c:crossAx val="1190177552"/>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1190176376"/>
        <c:axId val="1190175592"/>
      </c:barChart>
      <c:catAx>
        <c:axId val="1190176376"/>
        <c:scaling>
          <c:orientation val="minMax"/>
        </c:scaling>
        <c:delete val="0"/>
        <c:axPos val="b"/>
        <c:numFmt formatCode="General" sourceLinked="1"/>
        <c:majorTickMark val="none"/>
        <c:minorTickMark val="none"/>
        <c:tickLblPos val="none"/>
        <c:spPr>
          <a:ln w="31750">
            <a:solidFill>
              <a:schemeClr val="tx1"/>
            </a:solidFill>
          </a:ln>
        </c:spPr>
        <c:crossAx val="1190175592"/>
        <c:crosses val="autoZero"/>
        <c:auto val="1"/>
        <c:lblAlgn val="ctr"/>
        <c:lblOffset val="0"/>
        <c:noMultiLvlLbl val="0"/>
      </c:catAx>
      <c:valAx>
        <c:axId val="1190175592"/>
        <c:scaling>
          <c:orientation val="minMax"/>
          <c:max val="25"/>
          <c:min val="0"/>
        </c:scaling>
        <c:delete val="0"/>
        <c:axPos val="l"/>
        <c:numFmt formatCode="0.0" sourceLinked="1"/>
        <c:majorTickMark val="none"/>
        <c:minorTickMark val="none"/>
        <c:tickLblPos val="none"/>
        <c:spPr>
          <a:ln>
            <a:noFill/>
          </a:ln>
        </c:spPr>
        <c:crossAx val="11901763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1190174416"/>
        <c:axId val="1190174808"/>
      </c:barChart>
      <c:catAx>
        <c:axId val="1190174416"/>
        <c:scaling>
          <c:orientation val="minMax"/>
        </c:scaling>
        <c:delete val="0"/>
        <c:axPos val="b"/>
        <c:numFmt formatCode="General" sourceLinked="1"/>
        <c:majorTickMark val="none"/>
        <c:minorTickMark val="none"/>
        <c:tickLblPos val="none"/>
        <c:spPr>
          <a:ln w="31750">
            <a:solidFill>
              <a:schemeClr val="tx1"/>
            </a:solidFill>
          </a:ln>
        </c:spPr>
        <c:crossAx val="1190174808"/>
        <c:crosses val="autoZero"/>
        <c:auto val="1"/>
        <c:lblAlgn val="ctr"/>
        <c:lblOffset val="0"/>
        <c:noMultiLvlLbl val="0"/>
      </c:catAx>
      <c:valAx>
        <c:axId val="1190174808"/>
        <c:scaling>
          <c:orientation val="minMax"/>
          <c:max val="50"/>
          <c:min val="0"/>
        </c:scaling>
        <c:delete val="1"/>
        <c:axPos val="l"/>
        <c:numFmt formatCode="0.0" sourceLinked="1"/>
        <c:majorTickMark val="out"/>
        <c:minorTickMark val="none"/>
        <c:tickLblPos val="nextTo"/>
        <c:crossAx val="11901744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204600"/>
        <c:axId val="119020068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1190204208"/>
        <c:axId val="1190199504"/>
      </c:lineChart>
      <c:catAx>
        <c:axId val="1190204600"/>
        <c:scaling>
          <c:orientation val="minMax"/>
        </c:scaling>
        <c:delete val="0"/>
        <c:axPos val="b"/>
        <c:numFmt formatCode="General" sourceLinked="1"/>
        <c:majorTickMark val="none"/>
        <c:minorTickMark val="none"/>
        <c:tickLblPos val="none"/>
        <c:spPr>
          <a:ln w="31750">
            <a:solidFill>
              <a:schemeClr val="tx1"/>
            </a:solidFill>
          </a:ln>
        </c:spPr>
        <c:crossAx val="1190200680"/>
        <c:crosses val="autoZero"/>
        <c:auto val="1"/>
        <c:lblAlgn val="ctr"/>
        <c:lblOffset val="0"/>
        <c:noMultiLvlLbl val="0"/>
      </c:catAx>
      <c:valAx>
        <c:axId val="1190200680"/>
        <c:scaling>
          <c:orientation val="minMax"/>
          <c:max val="50"/>
          <c:min val="0"/>
        </c:scaling>
        <c:delete val="1"/>
        <c:axPos val="l"/>
        <c:numFmt formatCode="0.0" sourceLinked="1"/>
        <c:majorTickMark val="out"/>
        <c:minorTickMark val="none"/>
        <c:tickLblPos val="nextTo"/>
        <c:crossAx val="1190204600"/>
        <c:crosses val="autoZero"/>
        <c:crossBetween val="between"/>
        <c:majorUnit val="15"/>
      </c:valAx>
      <c:valAx>
        <c:axId val="1190199504"/>
        <c:scaling>
          <c:orientation val="minMax"/>
        </c:scaling>
        <c:delete val="0"/>
        <c:axPos val="r"/>
        <c:numFmt formatCode="0.0" sourceLinked="1"/>
        <c:majorTickMark val="out"/>
        <c:minorTickMark val="none"/>
        <c:tickLblPos val="none"/>
        <c:spPr>
          <a:ln>
            <a:noFill/>
          </a:ln>
        </c:spPr>
        <c:crossAx val="1190204208"/>
        <c:crosses val="max"/>
        <c:crossBetween val="between"/>
      </c:valAx>
      <c:catAx>
        <c:axId val="1190204208"/>
        <c:scaling>
          <c:orientation val="minMax"/>
        </c:scaling>
        <c:delete val="1"/>
        <c:axPos val="b"/>
        <c:numFmt formatCode="General" sourceLinked="1"/>
        <c:majorTickMark val="out"/>
        <c:minorTickMark val="none"/>
        <c:tickLblPos val="nextTo"/>
        <c:crossAx val="119019950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1190172064"/>
        <c:axId val="1190173632"/>
      </c:barChart>
      <c:catAx>
        <c:axId val="1190172064"/>
        <c:scaling>
          <c:orientation val="minMax"/>
        </c:scaling>
        <c:delete val="0"/>
        <c:axPos val="b"/>
        <c:numFmt formatCode="General" sourceLinked="1"/>
        <c:majorTickMark val="none"/>
        <c:minorTickMark val="none"/>
        <c:tickLblPos val="none"/>
        <c:spPr>
          <a:ln w="31750">
            <a:solidFill>
              <a:schemeClr val="tx1"/>
            </a:solidFill>
          </a:ln>
        </c:spPr>
        <c:crossAx val="1190173632"/>
        <c:crosses val="autoZero"/>
        <c:auto val="1"/>
        <c:lblAlgn val="ctr"/>
        <c:lblOffset val="0"/>
        <c:noMultiLvlLbl val="0"/>
      </c:catAx>
      <c:valAx>
        <c:axId val="1190173632"/>
        <c:scaling>
          <c:orientation val="minMax"/>
          <c:max val="100"/>
          <c:min val="0"/>
        </c:scaling>
        <c:delete val="1"/>
        <c:axPos val="l"/>
        <c:numFmt formatCode="0.0" sourceLinked="1"/>
        <c:majorTickMark val="out"/>
        <c:minorTickMark val="none"/>
        <c:tickLblPos val="nextTo"/>
        <c:crossAx val="1190172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1190172848"/>
        <c:axId val="1190172456"/>
      </c:barChart>
      <c:catAx>
        <c:axId val="1190172848"/>
        <c:scaling>
          <c:orientation val="minMax"/>
        </c:scaling>
        <c:delete val="0"/>
        <c:axPos val="b"/>
        <c:numFmt formatCode="General" sourceLinked="1"/>
        <c:majorTickMark val="none"/>
        <c:minorTickMark val="none"/>
        <c:tickLblPos val="none"/>
        <c:spPr>
          <a:ln w="31750">
            <a:solidFill>
              <a:schemeClr val="tx1"/>
            </a:solidFill>
          </a:ln>
        </c:spPr>
        <c:crossAx val="1190172456"/>
        <c:crosses val="autoZero"/>
        <c:auto val="1"/>
        <c:lblAlgn val="ctr"/>
        <c:lblOffset val="0"/>
        <c:noMultiLvlLbl val="0"/>
      </c:catAx>
      <c:valAx>
        <c:axId val="1190172456"/>
        <c:scaling>
          <c:orientation val="minMax"/>
          <c:max val="140"/>
          <c:min val="0"/>
        </c:scaling>
        <c:delete val="1"/>
        <c:axPos val="l"/>
        <c:numFmt formatCode="0" sourceLinked="1"/>
        <c:majorTickMark val="out"/>
        <c:minorTickMark val="none"/>
        <c:tickLblPos val="nextTo"/>
        <c:crossAx val="119017284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1190171672"/>
        <c:axId val="1190171280"/>
      </c:barChart>
      <c:dateAx>
        <c:axId val="119017167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90171280"/>
        <c:crosses val="autoZero"/>
        <c:auto val="0"/>
        <c:lblOffset val="0"/>
        <c:baseTimeUnit val="days"/>
      </c:dateAx>
      <c:valAx>
        <c:axId val="1190171280"/>
        <c:scaling>
          <c:orientation val="minMax"/>
          <c:max val="100"/>
          <c:min val="0"/>
        </c:scaling>
        <c:delete val="1"/>
        <c:axPos val="l"/>
        <c:numFmt formatCode="0.0" sourceLinked="1"/>
        <c:majorTickMark val="out"/>
        <c:minorTickMark val="none"/>
        <c:tickLblPos val="nextTo"/>
        <c:crossAx val="11901716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1190170496"/>
        <c:axId val="1190168144"/>
      </c:barChart>
      <c:dateAx>
        <c:axId val="119017049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90168144"/>
        <c:crosses val="autoZero"/>
        <c:auto val="0"/>
        <c:lblOffset val="0"/>
        <c:baseTimeUnit val="days"/>
      </c:dateAx>
      <c:valAx>
        <c:axId val="1190168144"/>
        <c:scaling>
          <c:orientation val="minMax"/>
        </c:scaling>
        <c:delete val="0"/>
        <c:axPos val="l"/>
        <c:numFmt formatCode="General" sourceLinked="1"/>
        <c:majorTickMark val="none"/>
        <c:minorTickMark val="none"/>
        <c:tickLblPos val="none"/>
        <c:spPr>
          <a:ln>
            <a:noFill/>
          </a:ln>
        </c:spPr>
        <c:crossAx val="11901704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1190169320"/>
        <c:axId val="1190168928"/>
      </c:barChart>
      <c:dateAx>
        <c:axId val="119016932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1190168928"/>
        <c:crosses val="autoZero"/>
        <c:auto val="0"/>
        <c:lblOffset val="0"/>
        <c:baseTimeUnit val="days"/>
      </c:dateAx>
      <c:valAx>
        <c:axId val="1190168928"/>
        <c:scaling>
          <c:orientation val="minMax"/>
        </c:scaling>
        <c:delete val="0"/>
        <c:axPos val="l"/>
        <c:numFmt formatCode="General" sourceLinked="1"/>
        <c:majorTickMark val="none"/>
        <c:minorTickMark val="none"/>
        <c:tickLblPos val="none"/>
        <c:spPr>
          <a:ln>
            <a:noFill/>
          </a:ln>
        </c:spPr>
        <c:crossAx val="11901693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1190165792"/>
        <c:axId val="119016540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1190164616"/>
        <c:axId val="1190165008"/>
      </c:lineChart>
      <c:catAx>
        <c:axId val="119016579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1190165400"/>
        <c:crosses val="autoZero"/>
        <c:auto val="1"/>
        <c:lblAlgn val="ctr"/>
        <c:lblOffset val="100"/>
        <c:noMultiLvlLbl val="0"/>
      </c:catAx>
      <c:valAx>
        <c:axId val="119016540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1190165792"/>
        <c:crosses val="autoZero"/>
        <c:crossBetween val="between"/>
        <c:majorUnit val="500"/>
      </c:valAx>
      <c:valAx>
        <c:axId val="119016500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1190164616"/>
        <c:crosses val="max"/>
        <c:crossBetween val="between"/>
      </c:valAx>
      <c:catAx>
        <c:axId val="1190164616"/>
        <c:scaling>
          <c:orientation val="minMax"/>
        </c:scaling>
        <c:delete val="1"/>
        <c:axPos val="b"/>
        <c:numFmt formatCode="General" sourceLinked="1"/>
        <c:majorTickMark val="out"/>
        <c:minorTickMark val="none"/>
        <c:tickLblPos val="none"/>
        <c:crossAx val="119016500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1190160304"/>
        <c:axId val="1190159912"/>
      </c:barChart>
      <c:catAx>
        <c:axId val="1190160304"/>
        <c:scaling>
          <c:orientation val="minMax"/>
        </c:scaling>
        <c:delete val="0"/>
        <c:axPos val="b"/>
        <c:numFmt formatCode="General" sourceLinked="0"/>
        <c:majorTickMark val="none"/>
        <c:minorTickMark val="none"/>
        <c:tickLblPos val="none"/>
        <c:spPr>
          <a:ln w="31750">
            <a:solidFill>
              <a:schemeClr val="tx1"/>
            </a:solidFill>
          </a:ln>
        </c:spPr>
        <c:crossAx val="1190159912"/>
        <c:crosses val="autoZero"/>
        <c:auto val="1"/>
        <c:lblAlgn val="ctr"/>
        <c:lblOffset val="100"/>
        <c:noMultiLvlLbl val="0"/>
      </c:catAx>
      <c:valAx>
        <c:axId val="1190159912"/>
        <c:scaling>
          <c:orientation val="minMax"/>
          <c:max val="1300"/>
          <c:min val="0"/>
        </c:scaling>
        <c:delete val="1"/>
        <c:axPos val="l"/>
        <c:numFmt formatCode="#,##0" sourceLinked="1"/>
        <c:majorTickMark val="out"/>
        <c:minorTickMark val="none"/>
        <c:tickLblPos val="nextTo"/>
        <c:crossAx val="119016030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1190158736"/>
        <c:axId val="1190214792"/>
      </c:barChart>
      <c:catAx>
        <c:axId val="11901587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1190214792"/>
        <c:crosses val="autoZero"/>
        <c:auto val="1"/>
        <c:lblAlgn val="ctr"/>
        <c:lblOffset val="100"/>
        <c:noMultiLvlLbl val="0"/>
      </c:catAx>
      <c:valAx>
        <c:axId val="119021479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119015873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1190063088"/>
        <c:axId val="1190062696"/>
      </c:barChart>
      <c:catAx>
        <c:axId val="11900630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1190062696"/>
        <c:crosses val="autoZero"/>
        <c:auto val="1"/>
        <c:lblAlgn val="ctr"/>
        <c:lblOffset val="100"/>
        <c:noMultiLvlLbl val="0"/>
      </c:catAx>
      <c:valAx>
        <c:axId val="1190062696"/>
        <c:scaling>
          <c:orientation val="minMax"/>
          <c:max val="0.5"/>
          <c:min val="0"/>
        </c:scaling>
        <c:delete val="1"/>
        <c:axPos val="l"/>
        <c:numFmt formatCode="0%" sourceLinked="1"/>
        <c:majorTickMark val="out"/>
        <c:minorTickMark val="none"/>
        <c:tickLblPos val="nextTo"/>
        <c:crossAx val="11900630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203424"/>
        <c:axId val="119019715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1190203424"/>
        <c:axId val="1190197152"/>
      </c:lineChart>
      <c:catAx>
        <c:axId val="1190203424"/>
        <c:scaling>
          <c:orientation val="minMax"/>
        </c:scaling>
        <c:delete val="0"/>
        <c:axPos val="b"/>
        <c:numFmt formatCode="General" sourceLinked="1"/>
        <c:majorTickMark val="none"/>
        <c:minorTickMark val="none"/>
        <c:tickLblPos val="none"/>
        <c:spPr>
          <a:ln w="31750">
            <a:solidFill>
              <a:schemeClr val="tx1"/>
            </a:solidFill>
          </a:ln>
        </c:spPr>
        <c:crossAx val="1190197152"/>
        <c:crosses val="autoZero"/>
        <c:auto val="1"/>
        <c:lblAlgn val="ctr"/>
        <c:lblOffset val="0"/>
        <c:noMultiLvlLbl val="0"/>
      </c:catAx>
      <c:valAx>
        <c:axId val="1190197152"/>
        <c:scaling>
          <c:orientation val="minMax"/>
          <c:max val="100"/>
          <c:min val="0"/>
        </c:scaling>
        <c:delete val="1"/>
        <c:axPos val="l"/>
        <c:numFmt formatCode="0.0" sourceLinked="1"/>
        <c:majorTickMark val="out"/>
        <c:minorTickMark val="none"/>
        <c:tickLblPos val="nextTo"/>
        <c:crossAx val="11902034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1190061520"/>
        <c:axId val="1190061128"/>
      </c:barChart>
      <c:catAx>
        <c:axId val="11900615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90061128"/>
        <c:crosses val="autoZero"/>
        <c:auto val="1"/>
        <c:lblAlgn val="ctr"/>
        <c:lblOffset val="100"/>
        <c:noMultiLvlLbl val="0"/>
      </c:catAx>
      <c:valAx>
        <c:axId val="119006112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119006152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1190060344"/>
        <c:axId val="1190059952"/>
      </c:barChart>
      <c:catAx>
        <c:axId val="11900603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90059952"/>
        <c:crosses val="autoZero"/>
        <c:auto val="1"/>
        <c:lblAlgn val="ctr"/>
        <c:lblOffset val="100"/>
        <c:noMultiLvlLbl val="0"/>
      </c:catAx>
      <c:valAx>
        <c:axId val="1190059952"/>
        <c:scaling>
          <c:orientation val="minMax"/>
          <c:max val="720"/>
          <c:min val="0"/>
        </c:scaling>
        <c:delete val="1"/>
        <c:axPos val="l"/>
        <c:numFmt formatCode="#,##0\ ;\(#,##0\);&quot;-&quot;\ " sourceLinked="1"/>
        <c:majorTickMark val="out"/>
        <c:minorTickMark val="none"/>
        <c:tickLblPos val="nextTo"/>
        <c:crossAx val="1190060344"/>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1190059168"/>
        <c:axId val="1190058776"/>
      </c:barChart>
      <c:catAx>
        <c:axId val="119005916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1190058776"/>
        <c:crosses val="autoZero"/>
        <c:auto val="1"/>
        <c:lblAlgn val="ctr"/>
        <c:lblOffset val="100"/>
        <c:noMultiLvlLbl val="0"/>
      </c:catAx>
      <c:valAx>
        <c:axId val="1190058776"/>
        <c:scaling>
          <c:orientation val="minMax"/>
          <c:max val="400"/>
          <c:min val="0"/>
        </c:scaling>
        <c:delete val="1"/>
        <c:axPos val="l"/>
        <c:numFmt formatCode="0" sourceLinked="1"/>
        <c:majorTickMark val="out"/>
        <c:minorTickMark val="none"/>
        <c:tickLblPos val="nextTo"/>
        <c:crossAx val="119005916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1190057992"/>
        <c:axId val="1190057600"/>
      </c:barChart>
      <c:catAx>
        <c:axId val="11900579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190057600"/>
        <c:crosses val="autoZero"/>
        <c:auto val="1"/>
        <c:lblAlgn val="ctr"/>
        <c:lblOffset val="100"/>
        <c:noMultiLvlLbl val="0"/>
      </c:catAx>
      <c:valAx>
        <c:axId val="1190057600"/>
        <c:scaling>
          <c:orientation val="minMax"/>
          <c:max val="60"/>
          <c:min val="0"/>
        </c:scaling>
        <c:delete val="1"/>
        <c:axPos val="l"/>
        <c:numFmt formatCode="#,##0.0" sourceLinked="1"/>
        <c:majorTickMark val="none"/>
        <c:minorTickMark val="none"/>
        <c:tickLblPos val="nextTo"/>
        <c:crossAx val="119005799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1190056032"/>
        <c:axId val="1190055640"/>
      </c:barChart>
      <c:catAx>
        <c:axId val="11900560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1190055640"/>
        <c:crosses val="autoZero"/>
        <c:auto val="1"/>
        <c:lblAlgn val="ctr"/>
        <c:lblOffset val="100"/>
        <c:noMultiLvlLbl val="0"/>
      </c:catAx>
      <c:valAx>
        <c:axId val="1190055640"/>
        <c:scaling>
          <c:orientation val="minMax"/>
          <c:max val="60"/>
          <c:min val="0"/>
        </c:scaling>
        <c:delete val="1"/>
        <c:axPos val="l"/>
        <c:numFmt formatCode="#,##0.0" sourceLinked="1"/>
        <c:majorTickMark val="none"/>
        <c:minorTickMark val="none"/>
        <c:tickLblPos val="nextTo"/>
        <c:crossAx val="119005603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1190198720"/>
        <c:axId val="1190195584"/>
      </c:barChart>
      <c:catAx>
        <c:axId val="1190198720"/>
        <c:scaling>
          <c:orientation val="minMax"/>
        </c:scaling>
        <c:delete val="0"/>
        <c:axPos val="b"/>
        <c:numFmt formatCode="General" sourceLinked="1"/>
        <c:majorTickMark val="none"/>
        <c:minorTickMark val="none"/>
        <c:tickLblPos val="none"/>
        <c:spPr>
          <a:ln w="31750">
            <a:solidFill>
              <a:schemeClr val="tx1"/>
            </a:solidFill>
          </a:ln>
        </c:spPr>
        <c:crossAx val="1190195584"/>
        <c:crosses val="autoZero"/>
        <c:auto val="1"/>
        <c:lblAlgn val="ctr"/>
        <c:lblOffset val="0"/>
        <c:noMultiLvlLbl val="0"/>
      </c:catAx>
      <c:valAx>
        <c:axId val="1190195584"/>
        <c:scaling>
          <c:orientation val="minMax"/>
          <c:max val="50"/>
          <c:min val="0"/>
        </c:scaling>
        <c:delete val="1"/>
        <c:axPos val="l"/>
        <c:numFmt formatCode="0.0" sourceLinked="1"/>
        <c:majorTickMark val="out"/>
        <c:minorTickMark val="none"/>
        <c:tickLblPos val="nextTo"/>
        <c:crossAx val="11901987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198328"/>
        <c:axId val="1190197936"/>
      </c:barChart>
      <c:catAx>
        <c:axId val="1190198328"/>
        <c:scaling>
          <c:orientation val="minMax"/>
        </c:scaling>
        <c:delete val="0"/>
        <c:axPos val="b"/>
        <c:numFmt formatCode="General" sourceLinked="1"/>
        <c:majorTickMark val="none"/>
        <c:minorTickMark val="none"/>
        <c:tickLblPos val="none"/>
        <c:spPr>
          <a:ln w="31750">
            <a:solidFill>
              <a:schemeClr val="tx1"/>
            </a:solidFill>
          </a:ln>
        </c:spPr>
        <c:crossAx val="1190197936"/>
        <c:crosses val="autoZero"/>
        <c:auto val="1"/>
        <c:lblAlgn val="ctr"/>
        <c:lblOffset val="0"/>
        <c:noMultiLvlLbl val="0"/>
      </c:catAx>
      <c:valAx>
        <c:axId val="1190197936"/>
        <c:scaling>
          <c:orientation val="minMax"/>
          <c:max val="100"/>
          <c:min val="0"/>
        </c:scaling>
        <c:delete val="1"/>
        <c:axPos val="l"/>
        <c:numFmt formatCode="0.0" sourceLinked="1"/>
        <c:majorTickMark val="out"/>
        <c:minorTickMark val="none"/>
        <c:tickLblPos val="nextTo"/>
        <c:crossAx val="11901983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1190194800"/>
        <c:axId val="1190194016"/>
      </c:barChart>
      <c:catAx>
        <c:axId val="1190194800"/>
        <c:scaling>
          <c:orientation val="minMax"/>
        </c:scaling>
        <c:delete val="1"/>
        <c:axPos val="b"/>
        <c:numFmt formatCode="General" sourceLinked="1"/>
        <c:majorTickMark val="none"/>
        <c:minorTickMark val="none"/>
        <c:tickLblPos val="nextTo"/>
        <c:crossAx val="1190194016"/>
        <c:crosses val="autoZero"/>
        <c:auto val="1"/>
        <c:lblAlgn val="ctr"/>
        <c:lblOffset val="0"/>
        <c:noMultiLvlLbl val="0"/>
      </c:catAx>
      <c:valAx>
        <c:axId val="1190194016"/>
        <c:scaling>
          <c:orientation val="minMax"/>
          <c:max val="35"/>
          <c:min val="-15"/>
        </c:scaling>
        <c:delete val="1"/>
        <c:axPos val="l"/>
        <c:numFmt formatCode="0.0" sourceLinked="1"/>
        <c:majorTickMark val="out"/>
        <c:minorTickMark val="none"/>
        <c:tickLblPos val="nextTo"/>
        <c:crossAx val="11901948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195192"/>
        <c:axId val="119019362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1190196368"/>
        <c:axId val="1190195976"/>
      </c:lineChart>
      <c:catAx>
        <c:axId val="1190195192"/>
        <c:scaling>
          <c:orientation val="minMax"/>
        </c:scaling>
        <c:delete val="0"/>
        <c:axPos val="b"/>
        <c:numFmt formatCode="General" sourceLinked="1"/>
        <c:majorTickMark val="none"/>
        <c:minorTickMark val="none"/>
        <c:tickLblPos val="none"/>
        <c:spPr>
          <a:ln w="31750">
            <a:solidFill>
              <a:schemeClr val="tx1"/>
            </a:solidFill>
          </a:ln>
        </c:spPr>
        <c:crossAx val="1190193624"/>
        <c:crosses val="autoZero"/>
        <c:auto val="1"/>
        <c:lblAlgn val="ctr"/>
        <c:lblOffset val="0"/>
        <c:noMultiLvlLbl val="0"/>
      </c:catAx>
      <c:valAx>
        <c:axId val="1190193624"/>
        <c:scaling>
          <c:orientation val="minMax"/>
          <c:max val="100"/>
          <c:min val="0"/>
        </c:scaling>
        <c:delete val="1"/>
        <c:axPos val="l"/>
        <c:numFmt formatCode="0.0" sourceLinked="1"/>
        <c:majorTickMark val="out"/>
        <c:minorTickMark val="none"/>
        <c:tickLblPos val="nextTo"/>
        <c:crossAx val="1190195192"/>
        <c:crosses val="autoZero"/>
        <c:crossBetween val="between"/>
        <c:majorUnit val="15"/>
      </c:valAx>
      <c:valAx>
        <c:axId val="1190195976"/>
        <c:scaling>
          <c:orientation val="minMax"/>
        </c:scaling>
        <c:delete val="0"/>
        <c:axPos val="r"/>
        <c:numFmt formatCode="0.0" sourceLinked="1"/>
        <c:majorTickMark val="none"/>
        <c:minorTickMark val="none"/>
        <c:tickLblPos val="none"/>
        <c:spPr>
          <a:ln>
            <a:noFill/>
          </a:ln>
        </c:spPr>
        <c:crossAx val="1190196368"/>
        <c:crosses val="max"/>
        <c:crossBetween val="between"/>
      </c:valAx>
      <c:catAx>
        <c:axId val="1190196368"/>
        <c:scaling>
          <c:orientation val="minMax"/>
        </c:scaling>
        <c:delete val="1"/>
        <c:axPos val="b"/>
        <c:numFmt formatCode="General" sourceLinked="1"/>
        <c:majorTickMark val="out"/>
        <c:minorTickMark val="none"/>
        <c:tickLblPos val="nextTo"/>
        <c:crossAx val="11901959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190191272"/>
        <c:axId val="1190204992"/>
      </c:barChart>
      <c:catAx>
        <c:axId val="1190191272"/>
        <c:scaling>
          <c:orientation val="minMax"/>
        </c:scaling>
        <c:delete val="0"/>
        <c:axPos val="b"/>
        <c:numFmt formatCode="General" sourceLinked="1"/>
        <c:majorTickMark val="none"/>
        <c:minorTickMark val="none"/>
        <c:tickLblPos val="none"/>
        <c:spPr>
          <a:ln w="31750">
            <a:solidFill>
              <a:schemeClr val="tx1"/>
            </a:solidFill>
          </a:ln>
        </c:spPr>
        <c:crossAx val="1190204992"/>
        <c:crosses val="autoZero"/>
        <c:auto val="1"/>
        <c:lblAlgn val="ctr"/>
        <c:lblOffset val="0"/>
        <c:noMultiLvlLbl val="0"/>
      </c:catAx>
      <c:valAx>
        <c:axId val="1190204992"/>
        <c:scaling>
          <c:orientation val="minMax"/>
          <c:max val="100"/>
          <c:min val="10"/>
        </c:scaling>
        <c:delete val="1"/>
        <c:axPos val="l"/>
        <c:numFmt formatCode="0.0" sourceLinked="1"/>
        <c:majorTickMark val="out"/>
        <c:minorTickMark val="none"/>
        <c:tickLblPos val="nextTo"/>
        <c:crossAx val="1190191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3000" b="0" i="0" baseline="0">
              <a:solidFill>
                <a:schemeClr val="bg1"/>
              </a:solidFill>
              <a:effectLst/>
              <a:latin typeface="+mn-lt"/>
              <a:ea typeface="+mn-ea"/>
              <a:cs typeface="+mn-cs"/>
            </a:rPr>
            <a:t>(Unaudited) </a:t>
          </a:r>
          <a:endParaRPr lang="is-IS" sz="3000" b="0" i="0" u="none" strike="noStrike" baseline="0">
            <a:solidFill>
              <a:schemeClr val="bg1"/>
            </a:solidFill>
            <a:latin typeface="Calibri"/>
          </a:endParaRPr>
        </a:p>
        <a:p>
          <a:pPr algn="l" rtl="0">
            <a:defRPr sz="1000"/>
          </a:pPr>
          <a:r>
            <a:rPr lang="is-IS" sz="2200" b="0" i="0" u="none" strike="noStrike" baseline="0">
              <a:solidFill>
                <a:srgbClr val="FFFFFF"/>
              </a:solidFill>
              <a:latin typeface="Calibri"/>
            </a:rPr>
            <a:t>30.09.2017 </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14</xdr:row>
      <xdr:rowOff>75454</xdr:rowOff>
    </xdr:from>
    <xdr:to>
      <xdr:col>2</xdr:col>
      <xdr:colOff>135731</xdr:colOff>
      <xdr:row>14</xdr:row>
      <xdr:rowOff>76881</xdr:rowOff>
    </xdr:to>
    <xdr:cxnSp macro="">
      <xdr:nvCxnSpPr>
        <xdr:cNvPr id="4" name="Straight Connector 3"/>
        <xdr:cNvCxnSpPr/>
      </xdr:nvCxnSpPr>
      <xdr:spPr>
        <a:xfrm>
          <a:off x="348615" y="2694829"/>
          <a:ext cx="1011759"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0"/>
      <c r="B1" s="300"/>
      <c r="C1" s="300"/>
      <c r="D1" s="300"/>
      <c r="E1" s="300"/>
      <c r="F1" s="300"/>
      <c r="G1" s="300"/>
      <c r="H1" s="300"/>
      <c r="I1" s="300"/>
      <c r="J1" s="300"/>
      <c r="K1" s="300"/>
      <c r="L1" s="300"/>
      <c r="M1" s="300"/>
      <c r="N1" s="300"/>
    </row>
    <row r="2" spans="1:14">
      <c r="A2" s="300"/>
      <c r="B2" s="300"/>
      <c r="C2" s="300"/>
      <c r="D2" s="300"/>
      <c r="E2" s="300"/>
      <c r="F2" s="300"/>
      <c r="G2" s="300"/>
      <c r="H2" s="300"/>
      <c r="I2" s="300"/>
      <c r="J2" s="300"/>
      <c r="K2" s="300"/>
      <c r="L2" s="300"/>
      <c r="M2" s="300"/>
      <c r="N2" s="300"/>
    </row>
    <row r="3" spans="1:14">
      <c r="A3" s="300"/>
      <c r="B3" s="300"/>
      <c r="C3" s="300"/>
      <c r="D3" s="300"/>
      <c r="E3" s="300"/>
      <c r="F3" s="300"/>
      <c r="G3" s="300"/>
      <c r="H3" s="300"/>
      <c r="I3" s="300"/>
      <c r="J3" s="300"/>
      <c r="K3" s="300"/>
      <c r="L3" s="300"/>
      <c r="M3" s="300"/>
      <c r="N3" s="300"/>
    </row>
    <row r="4" spans="1:14">
      <c r="A4" s="300"/>
      <c r="B4" s="300"/>
      <c r="C4" s="300"/>
      <c r="D4" s="300"/>
      <c r="E4" s="300"/>
      <c r="F4" s="300"/>
      <c r="G4" s="300"/>
      <c r="H4" s="300"/>
      <c r="I4" s="300"/>
      <c r="J4" s="300"/>
      <c r="K4" s="300"/>
      <c r="L4" s="300"/>
      <c r="M4" s="300"/>
      <c r="N4" s="300"/>
    </row>
    <row r="5" spans="1:14">
      <c r="A5" s="300"/>
      <c r="B5" s="300"/>
      <c r="C5" s="300"/>
      <c r="D5" s="300"/>
      <c r="E5" s="300"/>
      <c r="F5" s="300"/>
      <c r="G5" s="300"/>
      <c r="H5" s="300"/>
      <c r="I5" s="300"/>
      <c r="J5" s="300"/>
      <c r="K5" s="300"/>
      <c r="L5" s="300"/>
      <c r="M5" s="300"/>
      <c r="N5" s="300"/>
    </row>
    <row r="6" spans="1:14">
      <c r="A6" s="300"/>
      <c r="B6" s="300"/>
      <c r="C6" s="300"/>
      <c r="D6" s="300"/>
      <c r="E6" s="300"/>
      <c r="F6" s="300"/>
      <c r="G6" s="300"/>
      <c r="H6" s="300"/>
      <c r="I6" s="300"/>
      <c r="J6" s="300"/>
      <c r="K6" s="300"/>
      <c r="L6" s="300"/>
      <c r="M6" s="300"/>
      <c r="N6" s="300"/>
    </row>
    <row r="7" spans="1:14">
      <c r="A7" s="300"/>
      <c r="B7" s="300"/>
      <c r="C7" s="300"/>
      <c r="D7" s="300"/>
      <c r="E7" s="300"/>
      <c r="F7" s="300"/>
      <c r="G7" s="300"/>
      <c r="H7" s="300"/>
      <c r="I7" s="300"/>
      <c r="J7" s="300"/>
      <c r="K7" s="300"/>
      <c r="L7" s="300"/>
      <c r="M7" s="300"/>
      <c r="N7" s="300"/>
    </row>
    <row r="8" spans="1:14">
      <c r="A8" s="300"/>
      <c r="B8" s="300"/>
      <c r="C8" s="300"/>
      <c r="D8" s="300"/>
      <c r="E8" s="300"/>
      <c r="F8" s="300"/>
      <c r="G8" s="300"/>
      <c r="H8" s="300"/>
      <c r="I8" s="300"/>
      <c r="J8" s="300"/>
      <c r="K8" s="300"/>
      <c r="L8" s="300"/>
      <c r="M8" s="300"/>
      <c r="N8" s="300"/>
    </row>
    <row r="9" spans="1:14">
      <c r="A9" s="300"/>
      <c r="B9" s="300"/>
      <c r="C9" s="300"/>
      <c r="D9" s="300"/>
      <c r="E9" s="300"/>
      <c r="F9" s="300"/>
      <c r="G9" s="300"/>
      <c r="H9" s="300"/>
      <c r="I9" s="300"/>
      <c r="J9" s="300"/>
      <c r="K9" s="300"/>
      <c r="L9" s="300"/>
      <c r="M9" s="300"/>
      <c r="N9" s="300"/>
    </row>
    <row r="10" spans="1:14">
      <c r="A10" s="300"/>
      <c r="B10" s="300"/>
      <c r="C10" s="300"/>
      <c r="D10" s="300"/>
      <c r="E10" s="300"/>
      <c r="F10" s="300"/>
      <c r="G10" s="300"/>
      <c r="H10" s="300"/>
      <c r="I10" s="300"/>
      <c r="J10" s="300"/>
      <c r="K10" s="300"/>
      <c r="L10" s="300"/>
      <c r="M10" s="300"/>
      <c r="N10" s="300"/>
    </row>
    <row r="11" spans="1:14">
      <c r="A11" s="300"/>
      <c r="B11" s="300"/>
      <c r="C11" s="300"/>
      <c r="D11" s="300"/>
      <c r="E11" s="300"/>
      <c r="F11" s="300"/>
      <c r="G11" s="300"/>
      <c r="H11" s="300"/>
      <c r="I11" s="300"/>
      <c r="J11" s="300"/>
      <c r="K11" s="300"/>
      <c r="L11" s="300"/>
      <c r="M11" s="300"/>
      <c r="N11" s="300"/>
    </row>
    <row r="12" spans="1:14">
      <c r="A12" s="300"/>
      <c r="B12" s="300"/>
      <c r="C12" s="300"/>
      <c r="D12" s="300"/>
      <c r="E12" s="300"/>
      <c r="F12" s="300"/>
      <c r="G12" s="300"/>
      <c r="H12" s="300"/>
      <c r="I12" s="300"/>
      <c r="J12" s="300"/>
      <c r="K12" s="300"/>
      <c r="L12" s="300"/>
      <c r="M12" s="300"/>
      <c r="N12" s="300"/>
    </row>
    <row r="13" spans="1:14">
      <c r="A13" s="300"/>
      <c r="B13" s="300"/>
      <c r="C13" s="300"/>
      <c r="D13" s="300"/>
      <c r="E13" s="300"/>
      <c r="F13" s="300"/>
      <c r="G13" s="300"/>
      <c r="H13" s="300"/>
      <c r="I13" s="300"/>
      <c r="J13" s="300"/>
      <c r="K13" s="300"/>
      <c r="L13" s="300"/>
      <c r="M13" s="300"/>
      <c r="N13" s="300"/>
    </row>
    <row r="14" spans="1:14">
      <c r="A14" s="300"/>
      <c r="B14" s="300"/>
      <c r="C14" s="300"/>
      <c r="D14" s="300"/>
      <c r="E14" s="300"/>
      <c r="F14" s="300"/>
      <c r="G14" s="300"/>
      <c r="H14" s="300"/>
      <c r="I14" s="300"/>
      <c r="J14" s="300"/>
      <c r="K14" s="300"/>
      <c r="L14" s="300"/>
      <c r="M14" s="300"/>
      <c r="N14" s="300"/>
    </row>
    <row r="15" spans="1:14">
      <c r="A15" s="300"/>
      <c r="B15" s="300"/>
      <c r="C15" s="300"/>
      <c r="D15" s="300"/>
      <c r="E15" s="300"/>
      <c r="F15" s="300"/>
      <c r="G15" s="300"/>
      <c r="H15" s="300"/>
      <c r="I15" s="300"/>
      <c r="J15" s="300"/>
      <c r="K15" s="300"/>
      <c r="L15" s="300"/>
      <c r="M15" s="300"/>
      <c r="N15" s="300"/>
    </row>
    <row r="16" spans="1:14">
      <c r="A16" s="300"/>
      <c r="B16" s="300"/>
      <c r="C16" s="300"/>
      <c r="D16" s="300"/>
      <c r="E16" s="300"/>
      <c r="F16" s="300"/>
      <c r="G16" s="300"/>
      <c r="H16" s="300"/>
      <c r="I16" s="300"/>
      <c r="J16" s="300"/>
      <c r="K16" s="300"/>
      <c r="L16" s="300"/>
      <c r="M16" s="300"/>
      <c r="N16" s="300"/>
    </row>
    <row r="17" spans="1:14">
      <c r="A17" s="300"/>
      <c r="B17" s="300"/>
      <c r="C17" s="300"/>
      <c r="D17" s="300"/>
      <c r="E17" s="300"/>
      <c r="F17" s="300"/>
      <c r="G17" s="300"/>
      <c r="H17" s="300"/>
      <c r="I17" s="300"/>
      <c r="J17" s="300"/>
      <c r="K17" s="300"/>
      <c r="L17" s="300"/>
      <c r="M17" s="300"/>
      <c r="N17" s="300"/>
    </row>
    <row r="18" spans="1:14">
      <c r="A18" s="300"/>
      <c r="B18" s="300"/>
      <c r="C18" s="300"/>
      <c r="D18" s="300"/>
      <c r="E18" s="300"/>
      <c r="F18" s="300"/>
      <c r="G18" s="300"/>
      <c r="H18" s="300"/>
      <c r="I18" s="300"/>
      <c r="J18" s="300"/>
      <c r="K18" s="300"/>
      <c r="L18" s="300"/>
      <c r="M18" s="300"/>
      <c r="N18" s="300"/>
    </row>
    <row r="19" spans="1:14">
      <c r="A19" s="300"/>
      <c r="B19" s="300"/>
      <c r="C19" s="300"/>
      <c r="D19" s="300"/>
      <c r="E19" s="300"/>
      <c r="F19" s="300"/>
      <c r="G19" s="300"/>
      <c r="H19" s="300"/>
      <c r="I19" s="300"/>
      <c r="J19" s="300"/>
      <c r="K19" s="300"/>
      <c r="L19" s="300"/>
      <c r="M19" s="300"/>
      <c r="N19" s="300"/>
    </row>
    <row r="20" spans="1:14">
      <c r="A20" s="300"/>
      <c r="B20" s="300"/>
      <c r="C20" s="300"/>
      <c r="D20" s="300"/>
      <c r="E20" s="300"/>
      <c r="F20" s="300"/>
      <c r="G20" s="300"/>
      <c r="H20" s="300"/>
      <c r="I20" s="300"/>
      <c r="J20" s="300"/>
      <c r="K20" s="300"/>
      <c r="L20" s="300"/>
      <c r="M20" s="300"/>
      <c r="N20" s="300"/>
    </row>
    <row r="21" spans="1:14">
      <c r="A21" s="300"/>
      <c r="B21" s="300"/>
      <c r="C21" s="300"/>
      <c r="D21" s="300"/>
      <c r="E21" s="300"/>
      <c r="F21" s="300"/>
      <c r="G21" s="300"/>
      <c r="H21" s="300"/>
      <c r="I21" s="300"/>
      <c r="J21" s="300"/>
      <c r="K21" s="300"/>
      <c r="L21" s="300"/>
      <c r="M21" s="300"/>
      <c r="N21" s="300"/>
    </row>
    <row r="22" spans="1:14">
      <c r="A22" s="300"/>
      <c r="B22" s="300"/>
      <c r="C22" s="300"/>
      <c r="D22" s="300"/>
      <c r="E22" s="300"/>
      <c r="F22" s="300"/>
      <c r="G22" s="300"/>
      <c r="H22" s="300"/>
      <c r="I22" s="300"/>
      <c r="J22" s="300"/>
      <c r="K22" s="300"/>
      <c r="L22" s="300"/>
      <c r="M22" s="300"/>
      <c r="N22" s="300"/>
    </row>
    <row r="23" spans="1:14">
      <c r="A23" s="300"/>
      <c r="B23" s="300"/>
      <c r="C23" s="300"/>
      <c r="D23" s="300"/>
      <c r="E23" s="300"/>
      <c r="F23" s="300"/>
      <c r="G23" s="300"/>
      <c r="H23" s="300"/>
      <c r="I23" s="300"/>
      <c r="J23" s="300"/>
      <c r="K23" s="300"/>
      <c r="L23" s="300"/>
      <c r="M23" s="300"/>
      <c r="N23" s="300"/>
    </row>
    <row r="24" spans="1:14">
      <c r="A24" s="300"/>
      <c r="B24" s="300"/>
      <c r="C24" s="300"/>
      <c r="D24" s="300"/>
      <c r="E24" s="300"/>
      <c r="F24" s="300"/>
      <c r="G24" s="300"/>
      <c r="H24" s="300"/>
      <c r="I24" s="300"/>
      <c r="J24" s="300"/>
      <c r="K24" s="300"/>
      <c r="L24" s="300"/>
      <c r="M24" s="300"/>
      <c r="N24" s="300"/>
    </row>
    <row r="25" spans="1:14">
      <c r="A25" s="300"/>
      <c r="B25" s="300"/>
      <c r="C25" s="300"/>
      <c r="D25" s="300"/>
      <c r="E25" s="300"/>
      <c r="F25" s="300"/>
      <c r="G25" s="300"/>
      <c r="H25" s="300"/>
      <c r="I25" s="300"/>
      <c r="J25" s="300"/>
      <c r="K25" s="300"/>
      <c r="L25" s="300"/>
      <c r="M25" s="300"/>
      <c r="N25" s="300"/>
    </row>
    <row r="26" spans="1:14">
      <c r="A26" s="300"/>
      <c r="B26" s="300"/>
      <c r="C26" s="300"/>
      <c r="D26" s="300"/>
      <c r="E26" s="300"/>
      <c r="F26" s="300"/>
      <c r="G26" s="300"/>
      <c r="H26" s="300"/>
      <c r="I26" s="300"/>
      <c r="J26" s="300"/>
      <c r="K26" s="300"/>
      <c r="L26" s="300"/>
      <c r="M26" s="300"/>
      <c r="N26" s="300"/>
    </row>
    <row r="27" spans="1:14">
      <c r="A27" s="300"/>
      <c r="B27" s="300"/>
      <c r="C27" s="300"/>
      <c r="D27" s="300"/>
      <c r="E27" s="300"/>
      <c r="F27" s="300"/>
      <c r="G27" s="300"/>
      <c r="H27" s="300"/>
      <c r="I27" s="300"/>
      <c r="J27" s="300"/>
      <c r="K27" s="300"/>
      <c r="L27" s="300"/>
      <c r="M27" s="300"/>
      <c r="N27" s="300"/>
    </row>
    <row r="28" spans="1:14">
      <c r="A28" s="300"/>
      <c r="B28" s="300"/>
      <c r="C28" s="300"/>
      <c r="D28" s="300"/>
      <c r="E28" s="300"/>
      <c r="F28" s="300"/>
      <c r="G28" s="300"/>
      <c r="H28" s="300"/>
      <c r="I28" s="300"/>
      <c r="J28" s="300"/>
      <c r="K28" s="300"/>
      <c r="L28" s="300"/>
      <c r="M28" s="300"/>
      <c r="N28" s="300"/>
    </row>
    <row r="29" spans="1:14">
      <c r="A29" s="300"/>
      <c r="B29" s="300"/>
      <c r="C29" s="300"/>
      <c r="D29" s="300"/>
      <c r="E29" s="300"/>
      <c r="F29" s="300"/>
      <c r="G29" s="300"/>
      <c r="H29" s="300"/>
      <c r="I29" s="300"/>
      <c r="J29" s="300"/>
      <c r="K29" s="300"/>
      <c r="L29" s="300"/>
      <c r="M29" s="300"/>
      <c r="N29" s="300"/>
    </row>
    <row r="30" spans="1:14">
      <c r="A30" s="300"/>
      <c r="B30" s="300"/>
      <c r="C30" s="300"/>
      <c r="D30" s="300"/>
      <c r="E30" s="300"/>
      <c r="F30" s="300"/>
      <c r="G30" s="300"/>
      <c r="H30" s="300"/>
      <c r="I30" s="300"/>
      <c r="J30" s="300"/>
      <c r="K30" s="300"/>
      <c r="L30" s="300"/>
      <c r="M30" s="300"/>
      <c r="N30" s="300"/>
    </row>
    <row r="31" spans="1:14">
      <c r="A31" s="300"/>
      <c r="B31" s="300"/>
      <c r="C31" s="300"/>
      <c r="D31" s="300"/>
      <c r="E31" s="300"/>
      <c r="F31" s="300"/>
      <c r="G31" s="300"/>
      <c r="H31" s="300"/>
      <c r="I31" s="300"/>
      <c r="J31" s="300"/>
      <c r="K31" s="300"/>
      <c r="L31" s="300"/>
      <c r="M31" s="300"/>
      <c r="N31" s="300"/>
    </row>
    <row r="32" spans="1:14">
      <c r="A32" s="300"/>
      <c r="B32" s="300"/>
      <c r="C32" s="300"/>
      <c r="D32" s="300"/>
      <c r="E32" s="300"/>
      <c r="F32" s="300"/>
      <c r="G32" s="300"/>
      <c r="H32" s="300"/>
      <c r="I32" s="300"/>
      <c r="J32" s="300"/>
      <c r="K32" s="300"/>
      <c r="L32" s="300"/>
      <c r="M32" s="300"/>
      <c r="N32" s="300"/>
    </row>
    <row r="33" spans="1:14">
      <c r="A33" s="300"/>
      <c r="B33" s="300"/>
      <c r="C33" s="300"/>
      <c r="D33" s="300"/>
      <c r="E33" s="300"/>
      <c r="F33" s="300"/>
      <c r="G33" s="300"/>
      <c r="H33" s="300"/>
      <c r="I33" s="300"/>
      <c r="J33" s="300"/>
      <c r="K33" s="300"/>
      <c r="L33" s="300"/>
      <c r="M33" s="300"/>
      <c r="N33" s="300"/>
    </row>
    <row r="34" spans="1:14">
      <c r="A34" s="300"/>
      <c r="B34" s="300"/>
      <c r="C34" s="300"/>
      <c r="D34" s="300"/>
      <c r="E34" s="300"/>
      <c r="F34" s="300"/>
      <c r="G34" s="300"/>
      <c r="H34" s="300"/>
      <c r="I34" s="300"/>
      <c r="J34" s="300"/>
      <c r="K34" s="300"/>
      <c r="L34" s="300"/>
      <c r="M34" s="300"/>
      <c r="N34" s="300"/>
    </row>
    <row r="35" spans="1:14">
      <c r="A35" s="300"/>
      <c r="B35" s="300"/>
      <c r="C35" s="300"/>
      <c r="D35" s="300"/>
      <c r="E35" s="300"/>
      <c r="F35" s="300"/>
      <c r="G35" s="300"/>
      <c r="H35" s="300"/>
      <c r="I35" s="300"/>
      <c r="J35" s="300"/>
      <c r="K35" s="300"/>
      <c r="L35" s="300"/>
      <c r="M35" s="300"/>
      <c r="N35" s="300"/>
    </row>
    <row r="36" spans="1:14">
      <c r="A36" s="300"/>
      <c r="B36" s="300"/>
      <c r="C36" s="300"/>
      <c r="D36" s="300"/>
      <c r="E36" s="300"/>
      <c r="F36" s="300"/>
      <c r="G36" s="300"/>
      <c r="H36" s="300"/>
      <c r="I36" s="300"/>
      <c r="J36" s="300"/>
      <c r="K36" s="300"/>
      <c r="L36" s="300"/>
      <c r="M36" s="300"/>
      <c r="N36" s="300"/>
    </row>
    <row r="37" spans="1:14">
      <c r="A37" s="300"/>
      <c r="B37" s="300"/>
      <c r="C37" s="300"/>
      <c r="D37" s="300"/>
      <c r="E37" s="300"/>
      <c r="F37" s="300"/>
      <c r="G37" s="300"/>
      <c r="H37" s="300"/>
      <c r="I37" s="300"/>
      <c r="J37" s="300"/>
      <c r="K37" s="300"/>
      <c r="L37" s="300"/>
      <c r="M37" s="300"/>
      <c r="N37" s="300"/>
    </row>
    <row r="38" spans="1:14">
      <c r="A38" s="300"/>
      <c r="B38" s="300"/>
      <c r="C38" s="300"/>
      <c r="D38" s="300"/>
      <c r="E38" s="300"/>
      <c r="F38" s="300"/>
      <c r="G38" s="300"/>
      <c r="H38" s="300"/>
      <c r="I38" s="300"/>
      <c r="J38" s="300"/>
      <c r="K38" s="300"/>
      <c r="L38" s="300"/>
      <c r="M38" s="300"/>
      <c r="N38" s="300"/>
    </row>
    <row r="39" spans="1:14">
      <c r="A39" s="300"/>
      <c r="B39" s="300"/>
      <c r="C39" s="300"/>
      <c r="D39" s="300"/>
      <c r="E39" s="300"/>
      <c r="F39" s="300"/>
      <c r="G39" s="300"/>
      <c r="H39" s="300"/>
      <c r="I39" s="300"/>
      <c r="J39" s="300"/>
      <c r="K39" s="300"/>
      <c r="L39" s="300"/>
      <c r="M39" s="300"/>
      <c r="N39" s="300"/>
    </row>
    <row r="40" spans="1:14">
      <c r="A40" s="300"/>
      <c r="B40" s="300"/>
      <c r="C40" s="300"/>
      <c r="D40" s="300"/>
      <c r="E40" s="300"/>
      <c r="F40" s="300"/>
      <c r="G40" s="300"/>
      <c r="H40" s="300"/>
      <c r="I40" s="300"/>
      <c r="J40" s="300"/>
      <c r="K40" s="300"/>
      <c r="L40" s="300"/>
      <c r="M40" s="300"/>
      <c r="N40" s="300"/>
    </row>
    <row r="41" spans="1:14">
      <c r="A41" s="300"/>
      <c r="B41" s="300"/>
      <c r="C41" s="300"/>
      <c r="D41" s="300"/>
      <c r="E41" s="300"/>
      <c r="F41" s="300"/>
      <c r="G41" s="300"/>
      <c r="H41" s="300"/>
      <c r="I41" s="300"/>
      <c r="J41" s="300"/>
      <c r="K41" s="300"/>
      <c r="L41" s="300"/>
      <c r="M41" s="300"/>
      <c r="N41" s="300"/>
    </row>
    <row r="42" spans="1:14">
      <c r="A42" s="300"/>
      <c r="B42" s="300"/>
      <c r="C42" s="300"/>
      <c r="D42" s="300"/>
      <c r="E42" s="300"/>
      <c r="F42" s="300"/>
      <c r="G42" s="300"/>
      <c r="H42" s="300"/>
      <c r="I42" s="300"/>
      <c r="J42" s="300"/>
      <c r="K42" s="300"/>
      <c r="L42" s="300"/>
      <c r="M42" s="300"/>
      <c r="N42" s="300"/>
    </row>
    <row r="43" spans="1:14">
      <c r="A43" s="300"/>
      <c r="B43" s="300"/>
      <c r="C43" s="300"/>
      <c r="D43" s="300"/>
      <c r="E43" s="300"/>
      <c r="F43" s="300"/>
      <c r="G43" s="300"/>
      <c r="H43" s="300"/>
      <c r="I43" s="300"/>
      <c r="J43" s="300"/>
      <c r="K43" s="300"/>
      <c r="L43" s="300"/>
      <c r="M43" s="300"/>
      <c r="N43" s="300"/>
    </row>
    <row r="44" spans="1:14">
      <c r="A44" s="300"/>
      <c r="B44" s="300"/>
      <c r="C44" s="300"/>
      <c r="D44" s="300"/>
      <c r="E44" s="300"/>
      <c r="F44" s="300"/>
      <c r="G44" s="300"/>
      <c r="H44" s="300"/>
      <c r="I44" s="300"/>
      <c r="J44" s="300"/>
      <c r="K44" s="300"/>
      <c r="L44" s="300"/>
      <c r="M44" s="300"/>
      <c r="N44" s="300"/>
    </row>
    <row r="45" spans="1:14">
      <c r="A45" s="300"/>
      <c r="B45" s="300"/>
      <c r="C45" s="300"/>
      <c r="D45" s="300"/>
      <c r="E45" s="300"/>
      <c r="F45" s="300"/>
      <c r="G45" s="300"/>
      <c r="H45" s="300"/>
      <c r="I45" s="300"/>
      <c r="J45" s="300"/>
      <c r="K45" s="300"/>
      <c r="L45" s="300"/>
      <c r="M45" s="300"/>
      <c r="N45" s="300"/>
    </row>
    <row r="46" spans="1:14">
      <c r="A46" s="300"/>
      <c r="B46" s="300"/>
      <c r="C46" s="300"/>
      <c r="D46" s="300"/>
      <c r="E46" s="300"/>
      <c r="F46" s="300"/>
      <c r="G46" s="300"/>
      <c r="H46" s="300"/>
      <c r="I46" s="300"/>
      <c r="J46" s="300"/>
      <c r="K46" s="300"/>
      <c r="L46" s="300"/>
      <c r="M46" s="300"/>
      <c r="N46" s="300"/>
    </row>
    <row r="47" spans="1:14">
      <c r="A47" s="300"/>
      <c r="B47" s="300"/>
      <c r="C47" s="300"/>
      <c r="D47" s="300"/>
      <c r="E47" s="300"/>
      <c r="F47" s="300"/>
      <c r="G47" s="300"/>
      <c r="H47" s="300"/>
      <c r="I47" s="300"/>
      <c r="J47" s="300"/>
      <c r="K47" s="300"/>
      <c r="L47" s="300"/>
      <c r="M47" s="300"/>
      <c r="N47" s="300"/>
    </row>
    <row r="48" spans="1:14">
      <c r="A48" s="300"/>
      <c r="B48" s="300"/>
      <c r="C48" s="300"/>
      <c r="D48" s="300"/>
      <c r="E48" s="300"/>
      <c r="F48" s="300"/>
      <c r="G48" s="300"/>
      <c r="H48" s="300"/>
      <c r="I48" s="300"/>
      <c r="J48" s="300"/>
      <c r="K48" s="300"/>
      <c r="L48" s="300"/>
      <c r="M48" s="300"/>
      <c r="N48" s="300"/>
    </row>
    <row r="49" spans="1:14">
      <c r="A49" s="300"/>
      <c r="B49" s="300"/>
      <c r="C49" s="300"/>
      <c r="D49" s="300"/>
      <c r="E49" s="300"/>
      <c r="F49" s="300"/>
      <c r="G49" s="300"/>
      <c r="H49" s="300"/>
      <c r="I49" s="300"/>
      <c r="J49" s="300"/>
      <c r="K49" s="300"/>
      <c r="L49" s="300"/>
      <c r="M49" s="300"/>
      <c r="N49" s="300"/>
    </row>
    <row r="50" spans="1:14">
      <c r="A50" s="300"/>
      <c r="B50" s="300"/>
      <c r="C50" s="300"/>
      <c r="D50" s="300"/>
      <c r="E50" s="300"/>
      <c r="F50" s="300"/>
      <c r="G50" s="300"/>
      <c r="H50" s="300"/>
      <c r="I50" s="300"/>
      <c r="J50" s="300"/>
      <c r="K50" s="300"/>
      <c r="L50" s="300"/>
      <c r="M50" s="300"/>
      <c r="N50" s="300"/>
    </row>
    <row r="51" spans="1:14">
      <c r="A51" s="300"/>
      <c r="B51" s="300"/>
      <c r="C51" s="300"/>
      <c r="D51" s="300"/>
      <c r="E51" s="300"/>
      <c r="F51" s="300"/>
      <c r="G51" s="300"/>
      <c r="H51" s="300"/>
      <c r="I51" s="300"/>
      <c r="J51" s="300"/>
      <c r="K51" s="300"/>
      <c r="L51" s="300"/>
      <c r="M51" s="300"/>
      <c r="N51" s="300"/>
    </row>
    <row r="52" spans="1:14">
      <c r="A52" s="300"/>
      <c r="B52" s="300"/>
      <c r="C52" s="300"/>
      <c r="D52" s="300"/>
      <c r="E52" s="300"/>
      <c r="F52" s="300"/>
      <c r="G52" s="300"/>
      <c r="H52" s="300"/>
      <c r="I52" s="300"/>
      <c r="J52" s="300"/>
      <c r="K52" s="300"/>
      <c r="L52" s="300"/>
      <c r="M52" s="300"/>
      <c r="N52" s="300"/>
    </row>
    <row r="53" spans="1:14" ht="89.25" customHeight="1">
      <c r="A53" s="300"/>
      <c r="B53" s="300"/>
      <c r="C53" s="300"/>
      <c r="D53" s="300"/>
      <c r="E53" s="300"/>
      <c r="F53" s="300"/>
      <c r="G53" s="300"/>
      <c r="H53" s="300"/>
      <c r="I53" s="300"/>
      <c r="J53" s="300"/>
      <c r="K53" s="300"/>
      <c r="L53" s="300"/>
      <c r="M53" s="300"/>
      <c r="N53" s="300"/>
    </row>
    <row r="54" spans="1:14">
      <c r="A54" s="300"/>
      <c r="B54" s="300"/>
      <c r="C54" s="300"/>
      <c r="D54" s="300"/>
      <c r="E54" s="300"/>
      <c r="F54" s="300"/>
      <c r="G54" s="300"/>
      <c r="H54" s="300"/>
      <c r="I54" s="300"/>
      <c r="J54" s="300"/>
      <c r="K54" s="300"/>
      <c r="L54" s="300"/>
      <c r="M54" s="300"/>
      <c r="N54" s="300"/>
    </row>
    <row r="55" spans="1:14">
      <c r="A55" s="300"/>
      <c r="B55" s="300"/>
      <c r="C55" s="300"/>
      <c r="D55" s="300"/>
      <c r="E55" s="300"/>
      <c r="F55" s="300"/>
      <c r="G55" s="300"/>
      <c r="H55" s="300"/>
      <c r="I55" s="300"/>
      <c r="J55" s="300"/>
      <c r="K55" s="300"/>
      <c r="L55" s="300"/>
      <c r="M55" s="300"/>
      <c r="N55" s="300"/>
    </row>
    <row r="56" spans="1:14">
      <c r="A56" s="300"/>
      <c r="B56" s="300"/>
      <c r="C56" s="300"/>
      <c r="D56" s="300"/>
      <c r="E56" s="300"/>
      <c r="F56" s="300"/>
      <c r="G56" s="300"/>
      <c r="H56" s="300"/>
      <c r="I56" s="300"/>
      <c r="J56" s="300"/>
      <c r="K56" s="300"/>
      <c r="L56" s="300"/>
      <c r="M56" s="300"/>
      <c r="N56" s="300"/>
    </row>
    <row r="57" spans="1:14">
      <c r="A57" s="300"/>
      <c r="B57" s="300"/>
      <c r="C57" s="300"/>
      <c r="D57" s="300"/>
      <c r="E57" s="300"/>
      <c r="F57" s="300"/>
      <c r="G57" s="300"/>
      <c r="H57" s="300"/>
      <c r="I57" s="300"/>
      <c r="J57" s="300"/>
      <c r="K57" s="300"/>
      <c r="L57" s="300"/>
      <c r="M57" s="300"/>
      <c r="N57" s="300"/>
    </row>
    <row r="58" spans="1:14">
      <c r="A58" s="300"/>
      <c r="B58" s="300"/>
      <c r="C58" s="300"/>
      <c r="D58" s="300"/>
      <c r="E58" s="300"/>
      <c r="F58" s="300"/>
      <c r="G58" s="300"/>
      <c r="H58" s="300"/>
      <c r="I58" s="300"/>
      <c r="J58" s="300"/>
      <c r="K58" s="300"/>
      <c r="L58" s="300"/>
      <c r="M58" s="300"/>
      <c r="N58" s="300"/>
    </row>
    <row r="59" spans="1:14">
      <c r="A59" s="300"/>
      <c r="B59" s="300"/>
      <c r="C59" s="300"/>
      <c r="D59" s="300"/>
      <c r="E59" s="300"/>
      <c r="F59" s="300"/>
      <c r="G59" s="300"/>
      <c r="H59" s="300"/>
      <c r="I59" s="300"/>
      <c r="J59" s="300"/>
      <c r="K59" s="300"/>
      <c r="L59" s="300"/>
      <c r="M59" s="300"/>
      <c r="N59" s="300"/>
    </row>
    <row r="60" spans="1:14">
      <c r="A60" s="300"/>
      <c r="B60" s="300"/>
      <c r="C60" s="300"/>
      <c r="D60" s="300"/>
      <c r="E60" s="300"/>
      <c r="F60" s="300"/>
      <c r="G60" s="300"/>
      <c r="H60" s="300"/>
      <c r="I60" s="300"/>
      <c r="J60" s="300"/>
      <c r="K60" s="300"/>
      <c r="L60" s="300"/>
      <c r="M60" s="300"/>
      <c r="N60" s="300"/>
    </row>
    <row r="61" spans="1:14">
      <c r="A61" s="300"/>
      <c r="B61" s="300"/>
      <c r="C61" s="300"/>
      <c r="D61" s="300"/>
      <c r="E61" s="300"/>
      <c r="F61" s="300"/>
      <c r="G61" s="300"/>
      <c r="H61" s="300"/>
      <c r="I61" s="300"/>
      <c r="J61" s="300"/>
      <c r="K61" s="300"/>
      <c r="L61" s="300"/>
      <c r="M61" s="300"/>
      <c r="N61" s="300"/>
    </row>
    <row r="62" spans="1:14">
      <c r="A62" s="300"/>
      <c r="B62" s="300"/>
      <c r="C62" s="300"/>
      <c r="D62" s="300"/>
      <c r="E62" s="300"/>
      <c r="F62" s="300"/>
      <c r="G62" s="300"/>
      <c r="H62" s="300"/>
      <c r="I62" s="300"/>
      <c r="J62" s="300"/>
      <c r="K62" s="300"/>
      <c r="L62" s="300"/>
      <c r="M62" s="300"/>
      <c r="N62" s="300"/>
    </row>
    <row r="63" spans="1:14">
      <c r="A63" s="300"/>
      <c r="B63" s="300"/>
      <c r="C63" s="300"/>
      <c r="D63" s="300"/>
      <c r="E63" s="300"/>
      <c r="F63" s="300"/>
      <c r="G63" s="300"/>
      <c r="H63" s="300"/>
      <c r="I63" s="300"/>
      <c r="J63" s="300"/>
      <c r="K63" s="300"/>
      <c r="L63" s="300"/>
      <c r="M63" s="300"/>
      <c r="N63" s="300"/>
    </row>
    <row r="64" spans="1:14">
      <c r="A64" s="300"/>
      <c r="B64" s="300"/>
      <c r="C64" s="300"/>
      <c r="D64" s="300"/>
      <c r="E64" s="300"/>
      <c r="F64" s="300"/>
      <c r="G64" s="300"/>
      <c r="H64" s="300"/>
      <c r="I64" s="300"/>
      <c r="J64" s="300"/>
      <c r="K64" s="300"/>
      <c r="L64" s="300"/>
      <c r="M64" s="300"/>
      <c r="N64" s="300"/>
    </row>
    <row r="65" spans="1:14">
      <c r="A65" s="300"/>
      <c r="B65" s="300"/>
      <c r="C65" s="300"/>
      <c r="D65" s="300"/>
      <c r="E65" s="300"/>
      <c r="F65" s="300"/>
      <c r="G65" s="300"/>
      <c r="H65" s="300"/>
      <c r="I65" s="300"/>
      <c r="J65" s="300"/>
      <c r="K65" s="300"/>
      <c r="L65" s="300"/>
      <c r="M65" s="300"/>
      <c r="N65" s="300"/>
    </row>
    <row r="66" spans="1:14">
      <c r="A66" s="300"/>
      <c r="B66" s="300"/>
      <c r="C66" s="300"/>
      <c r="D66" s="300"/>
      <c r="E66" s="300"/>
      <c r="F66" s="300"/>
      <c r="G66" s="300"/>
      <c r="H66" s="300"/>
      <c r="I66" s="300"/>
      <c r="J66" s="300"/>
      <c r="K66" s="300"/>
      <c r="L66" s="300"/>
      <c r="M66" s="300"/>
      <c r="N66" s="300"/>
    </row>
    <row r="67" spans="1:14">
      <c r="A67" s="300"/>
      <c r="B67" s="300"/>
      <c r="C67" s="300"/>
      <c r="D67" s="300"/>
      <c r="E67" s="300"/>
      <c r="F67" s="300"/>
      <c r="G67" s="300"/>
      <c r="H67" s="300"/>
      <c r="I67" s="300"/>
      <c r="J67" s="300"/>
      <c r="K67" s="300"/>
      <c r="L67" s="300"/>
      <c r="M67" s="300"/>
      <c r="N67" s="300"/>
    </row>
    <row r="68" spans="1:14">
      <c r="A68" s="300"/>
      <c r="B68" s="300"/>
      <c r="C68" s="300"/>
      <c r="D68" s="300"/>
      <c r="E68" s="300"/>
      <c r="F68" s="300"/>
      <c r="G68" s="300"/>
      <c r="H68" s="300"/>
      <c r="I68" s="300"/>
      <c r="J68" s="300"/>
      <c r="K68" s="300"/>
      <c r="L68" s="300"/>
      <c r="M68" s="300"/>
      <c r="N68" s="300"/>
    </row>
    <row r="69" spans="1:14" ht="9" customHeight="1">
      <c r="A69" s="300"/>
      <c r="B69" s="300"/>
      <c r="C69" s="300"/>
      <c r="D69" s="300"/>
      <c r="E69" s="300"/>
      <c r="F69" s="300"/>
      <c r="G69" s="300"/>
      <c r="H69" s="300"/>
      <c r="I69" s="300"/>
      <c r="J69" s="300"/>
      <c r="K69" s="300"/>
      <c r="L69" s="300"/>
      <c r="M69" s="300"/>
      <c r="N69" s="300"/>
    </row>
    <row r="70" spans="1:14">
      <c r="A70" s="300"/>
      <c r="B70" s="300"/>
      <c r="C70" s="300"/>
      <c r="D70" s="300"/>
      <c r="E70" s="300"/>
      <c r="F70" s="300"/>
      <c r="G70" s="300"/>
      <c r="H70" s="300"/>
      <c r="I70" s="300"/>
      <c r="J70" s="300"/>
      <c r="K70" s="300"/>
      <c r="L70" s="300"/>
      <c r="M70" s="300"/>
      <c r="N70" s="30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election activeCell="B25" sqref="B25"/>
    </sheetView>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346</v>
      </c>
      <c r="B1" s="258"/>
      <c r="C1" s="258"/>
      <c r="D1" s="258"/>
      <c r="E1" s="258"/>
      <c r="F1" s="258"/>
      <c r="G1" s="258"/>
      <c r="H1" s="258"/>
      <c r="I1" s="258"/>
      <c r="J1" s="258"/>
    </row>
    <row r="2" spans="1:11" ht="15.75" thickBot="1">
      <c r="A2" s="250" t="s">
        <v>327</v>
      </c>
      <c r="B2" s="251" t="s">
        <v>282</v>
      </c>
      <c r="C2" s="251" t="s">
        <v>281</v>
      </c>
      <c r="D2" s="251" t="s">
        <v>280</v>
      </c>
      <c r="E2" s="251" t="s">
        <v>279</v>
      </c>
      <c r="F2" s="251" t="s">
        <v>278</v>
      </c>
      <c r="G2" s="251" t="s">
        <v>277</v>
      </c>
      <c r="H2" s="251" t="s">
        <v>276</v>
      </c>
      <c r="I2" s="251" t="s">
        <v>275</v>
      </c>
      <c r="J2" s="251" t="s">
        <v>274</v>
      </c>
    </row>
    <row r="3" spans="1:11" ht="15.75" thickTop="1">
      <c r="A3" s="275"/>
      <c r="B3" s="276"/>
      <c r="C3" s="276"/>
      <c r="D3" s="276"/>
      <c r="E3" s="276"/>
      <c r="F3" s="276"/>
      <c r="G3" s="276"/>
      <c r="H3" s="276"/>
      <c r="I3" s="276"/>
      <c r="J3" s="276"/>
    </row>
    <row r="4" spans="1:11">
      <c r="A4" s="253" t="s">
        <v>101</v>
      </c>
      <c r="B4" s="255"/>
      <c r="C4" s="255"/>
      <c r="D4" s="255"/>
      <c r="E4" s="255"/>
      <c r="F4" s="255"/>
      <c r="G4" s="255"/>
      <c r="H4" s="255"/>
      <c r="I4" s="255"/>
      <c r="J4" s="255"/>
    </row>
    <row r="5" spans="1:11">
      <c r="A5" s="277" t="s">
        <v>343</v>
      </c>
      <c r="B5" s="259">
        <v>132316.36304301</v>
      </c>
      <c r="C5" s="259">
        <v>151354.31108354998</v>
      </c>
      <c r="D5" s="279">
        <v>178593.11784808998</v>
      </c>
      <c r="E5" s="279">
        <v>87633.557692300004</v>
      </c>
      <c r="F5" s="259">
        <v>85644.661398600001</v>
      </c>
      <c r="G5" s="259">
        <v>77107.599799620002</v>
      </c>
      <c r="H5" s="259">
        <v>70217.958097419993</v>
      </c>
      <c r="I5" s="259">
        <v>48101.720908050003</v>
      </c>
      <c r="J5" s="259">
        <v>73289.452397289991</v>
      </c>
    </row>
    <row r="6" spans="1:11">
      <c r="A6" s="277" t="s">
        <v>23</v>
      </c>
      <c r="B6" s="279">
        <v>94242.115189110002</v>
      </c>
      <c r="C6" s="259">
        <v>78250.459872110005</v>
      </c>
      <c r="D6" s="279">
        <v>68149.100513309997</v>
      </c>
      <c r="E6" s="279">
        <v>80116.486505710011</v>
      </c>
      <c r="F6" s="259">
        <v>68256.57716226</v>
      </c>
      <c r="G6" s="259">
        <v>85606.548132309996</v>
      </c>
      <c r="H6" s="259">
        <v>91671.930227229997</v>
      </c>
      <c r="I6" s="259">
        <v>87490.571601820004</v>
      </c>
      <c r="J6" s="259">
        <v>93326.344382609997</v>
      </c>
    </row>
    <row r="7" spans="1:11">
      <c r="A7" s="277" t="s">
        <v>24</v>
      </c>
      <c r="B7" s="259">
        <v>750946.72469527007</v>
      </c>
      <c r="C7" s="259">
        <v>733648.68566262</v>
      </c>
      <c r="D7" s="279">
        <v>720197.87473484001</v>
      </c>
      <c r="E7" s="279">
        <v>712422.37091919989</v>
      </c>
      <c r="F7" s="259">
        <v>715906.56205880002</v>
      </c>
      <c r="G7" s="259">
        <v>713136.38805516006</v>
      </c>
      <c r="H7" s="259">
        <v>694003.85235654004</v>
      </c>
      <c r="I7" s="259">
        <v>680350.41055708996</v>
      </c>
      <c r="J7" s="259">
        <v>678807.42562084994</v>
      </c>
    </row>
    <row r="8" spans="1:11">
      <c r="A8" s="277" t="s">
        <v>291</v>
      </c>
      <c r="B8" s="259">
        <v>121039.51680312</v>
      </c>
      <c r="C8" s="259">
        <v>109352.77509323</v>
      </c>
      <c r="D8" s="279">
        <v>110673.34210366002</v>
      </c>
      <c r="E8" s="279">
        <v>117456.3350694</v>
      </c>
      <c r="F8" s="259">
        <v>128357.67564913</v>
      </c>
      <c r="G8" s="259">
        <v>121246.10111377999</v>
      </c>
      <c r="H8" s="259">
        <v>132729.47304474001</v>
      </c>
      <c r="I8" s="259">
        <v>133191.90851199999</v>
      </c>
      <c r="J8" s="259">
        <v>111190.14189966999</v>
      </c>
    </row>
    <row r="9" spans="1:11">
      <c r="A9" s="277" t="s">
        <v>110</v>
      </c>
      <c r="B9" s="259">
        <v>6903.2430539999996</v>
      </c>
      <c r="C9" s="259">
        <v>7166.2115549999999</v>
      </c>
      <c r="D9" s="279">
        <v>5910.98146</v>
      </c>
      <c r="E9" s="279">
        <v>5357.65</v>
      </c>
      <c r="F9" s="259">
        <v>5113.0466470000001</v>
      </c>
      <c r="G9" s="259">
        <v>6487.2058809999999</v>
      </c>
      <c r="H9" s="259">
        <v>6382.2864939999999</v>
      </c>
      <c r="I9" s="259">
        <v>7541.5166470000004</v>
      </c>
      <c r="J9" s="259">
        <v>7817.1874719999996</v>
      </c>
    </row>
    <row r="10" spans="1:11">
      <c r="A10" s="277" t="s">
        <v>19</v>
      </c>
      <c r="B10" s="259">
        <v>842.08031051</v>
      </c>
      <c r="C10" s="259">
        <v>825.33683751000001</v>
      </c>
      <c r="D10" s="279">
        <v>817.98628151000003</v>
      </c>
      <c r="E10" s="279">
        <v>838.76943858000004</v>
      </c>
      <c r="F10" s="259">
        <v>868.52811708000002</v>
      </c>
      <c r="G10" s="259">
        <v>903.86344999999994</v>
      </c>
      <c r="H10" s="259">
        <v>895.68384800000001</v>
      </c>
      <c r="I10" s="259">
        <v>27299.363153999999</v>
      </c>
      <c r="J10" s="259">
        <v>13847.49585872</v>
      </c>
    </row>
    <row r="11" spans="1:11">
      <c r="A11" s="277" t="s">
        <v>17</v>
      </c>
      <c r="B11" s="259">
        <v>12755.203399399999</v>
      </c>
      <c r="C11" s="259">
        <v>11638.75162449</v>
      </c>
      <c r="D11" s="279">
        <v>11121.056547239999</v>
      </c>
      <c r="E11" s="279">
        <v>11057.329755409999</v>
      </c>
      <c r="F11" s="259">
        <v>11076.884104159999</v>
      </c>
      <c r="G11" s="259">
        <v>9151.9762853700013</v>
      </c>
      <c r="H11" s="259">
        <v>9152.7391603899996</v>
      </c>
      <c r="I11" s="259">
        <v>9285.3300903600011</v>
      </c>
      <c r="J11" s="259">
        <v>9194.1515945299998</v>
      </c>
    </row>
    <row r="12" spans="1:11">
      <c r="A12" s="277" t="s">
        <v>109</v>
      </c>
      <c r="B12" s="259">
        <v>285.53742745</v>
      </c>
      <c r="C12" s="259">
        <v>413.09197575999997</v>
      </c>
      <c r="D12" s="279">
        <v>461.97459555</v>
      </c>
      <c r="E12" s="279">
        <v>288.16025567000003</v>
      </c>
      <c r="F12" s="259">
        <v>241.25454637000001</v>
      </c>
      <c r="G12" s="259">
        <v>221.38023250000001</v>
      </c>
      <c r="H12" s="259">
        <v>209.02280350000001</v>
      </c>
      <c r="I12" s="259">
        <v>204.9380965</v>
      </c>
      <c r="J12" s="259">
        <v>986.91223936000006</v>
      </c>
    </row>
    <row r="13" spans="1:11" s="245" customFormat="1">
      <c r="A13" s="277" t="s">
        <v>18</v>
      </c>
      <c r="B13" s="284">
        <v>25520.92693143</v>
      </c>
      <c r="C13" s="284">
        <v>33761.710553130004</v>
      </c>
      <c r="D13" s="287">
        <v>23722.176780289999</v>
      </c>
      <c r="E13" s="287">
        <v>20853.709753299998</v>
      </c>
      <c r="F13" s="284">
        <v>23013.758312750004</v>
      </c>
      <c r="G13" s="284">
        <v>21142.09581725</v>
      </c>
      <c r="H13" s="284">
        <v>23342.718649049999</v>
      </c>
      <c r="I13" s="284">
        <v>17577.408815840001</v>
      </c>
      <c r="J13" s="284">
        <v>21016.320041400002</v>
      </c>
      <c r="K13" s="252"/>
    </row>
    <row r="14" spans="1:11">
      <c r="A14" s="253" t="s">
        <v>15</v>
      </c>
      <c r="B14" s="283">
        <v>1144851.7108533001</v>
      </c>
      <c r="C14" s="283">
        <v>1126411.3342573997</v>
      </c>
      <c r="D14" s="283">
        <v>1119647.6108644898</v>
      </c>
      <c r="E14" s="283">
        <v>1036024.3693895699</v>
      </c>
      <c r="F14" s="283">
        <v>1038478.94799615</v>
      </c>
      <c r="G14" s="283">
        <v>1035003.1587669899</v>
      </c>
      <c r="H14" s="283">
        <v>1028605.66468087</v>
      </c>
      <c r="I14" s="283">
        <v>1011043.16838266</v>
      </c>
      <c r="J14" s="283">
        <v>1009475.43150643</v>
      </c>
    </row>
    <row r="15" spans="1:11" ht="1.5" customHeight="1">
      <c r="A15" s="246"/>
      <c r="B15" s="283"/>
      <c r="C15" s="283"/>
      <c r="D15" s="283"/>
      <c r="E15" s="283"/>
      <c r="F15" s="283"/>
      <c r="G15" s="283"/>
      <c r="H15" s="283"/>
      <c r="I15" s="283"/>
      <c r="J15" s="283"/>
    </row>
    <row r="16" spans="1:11">
      <c r="A16" s="269"/>
      <c r="B16" s="259"/>
      <c r="C16" s="259"/>
      <c r="D16" s="259"/>
      <c r="E16" s="259"/>
      <c r="F16" s="259"/>
      <c r="G16" s="259"/>
      <c r="H16" s="259"/>
      <c r="I16" s="259"/>
      <c r="J16" s="259"/>
    </row>
    <row r="17" spans="1:10">
      <c r="A17" s="253" t="s">
        <v>390</v>
      </c>
      <c r="B17" s="259"/>
      <c r="C17" s="259"/>
      <c r="D17" s="259"/>
      <c r="E17" s="259"/>
      <c r="F17" s="259"/>
      <c r="G17" s="259"/>
      <c r="H17" s="259"/>
      <c r="I17" s="259"/>
      <c r="J17" s="259"/>
    </row>
    <row r="18" spans="1:10">
      <c r="A18" s="277" t="s">
        <v>344</v>
      </c>
      <c r="B18" s="279">
        <v>7097.3478180600005</v>
      </c>
      <c r="C18" s="279">
        <v>7643.6744283199996</v>
      </c>
      <c r="D18" s="279">
        <v>9689.4127864999991</v>
      </c>
      <c r="E18" s="259">
        <v>7987.4073216099996</v>
      </c>
      <c r="F18" s="279">
        <v>9375.1730447800001</v>
      </c>
      <c r="G18" s="259">
        <v>8018.4425067100001</v>
      </c>
      <c r="H18" s="259">
        <v>11287.50595006</v>
      </c>
      <c r="I18" s="259">
        <v>11386.696657620001</v>
      </c>
      <c r="J18" s="259">
        <v>11469.82445527</v>
      </c>
    </row>
    <row r="19" spans="1:10">
      <c r="A19" s="277" t="s">
        <v>14</v>
      </c>
      <c r="B19" s="279">
        <v>445980.69834690995</v>
      </c>
      <c r="C19" s="279">
        <v>437493.68015378003</v>
      </c>
      <c r="D19" s="279">
        <v>475640.96600496996</v>
      </c>
      <c r="E19" s="259">
        <v>412064.38358093001</v>
      </c>
      <c r="F19" s="279">
        <v>431928.54713538999</v>
      </c>
      <c r="G19" s="259">
        <v>423089.39252409997</v>
      </c>
      <c r="H19" s="259">
        <v>433227.78643714002</v>
      </c>
      <c r="I19" s="259">
        <v>469347.48863501003</v>
      </c>
      <c r="J19" s="259">
        <v>503155.25958765001</v>
      </c>
    </row>
    <row r="20" spans="1:10">
      <c r="A20" s="277" t="s">
        <v>323</v>
      </c>
      <c r="B20" s="279">
        <v>3550.5786475700002</v>
      </c>
      <c r="C20" s="279">
        <v>5029.07229138</v>
      </c>
      <c r="D20" s="279">
        <v>3921.9605742899998</v>
      </c>
      <c r="E20" s="259">
        <v>3725.5647477800003</v>
      </c>
      <c r="F20" s="279">
        <v>5096.8996424799998</v>
      </c>
      <c r="G20" s="259">
        <v>4722.1637008900007</v>
      </c>
      <c r="H20" s="259">
        <v>9577.3058242999996</v>
      </c>
      <c r="I20" s="259">
        <v>7609.1144461700005</v>
      </c>
      <c r="J20" s="259">
        <v>5511.3087793300001</v>
      </c>
    </row>
    <row r="21" spans="1:10">
      <c r="A21" s="277" t="s">
        <v>111</v>
      </c>
      <c r="B21" s="279">
        <v>9302.7848867900011</v>
      </c>
      <c r="C21" s="279">
        <v>9342.4944754099997</v>
      </c>
      <c r="D21" s="279">
        <v>8304.8112664500004</v>
      </c>
      <c r="E21" s="259">
        <v>7292.9064312</v>
      </c>
      <c r="F21" s="279">
        <v>5754.0223077600003</v>
      </c>
      <c r="G21" s="259">
        <v>3811.8741992099999</v>
      </c>
      <c r="H21" s="259">
        <v>4722.2572618300001</v>
      </c>
      <c r="I21" s="259">
        <v>4922.4979982200002</v>
      </c>
      <c r="J21" s="259">
        <v>6772.8017218900004</v>
      </c>
    </row>
    <row r="22" spans="1:10">
      <c r="A22" s="277" t="s">
        <v>20</v>
      </c>
      <c r="B22" s="279">
        <v>56811.4849435</v>
      </c>
      <c r="C22" s="279">
        <v>65074.223289410002</v>
      </c>
      <c r="D22" s="279">
        <v>51678.176497400003</v>
      </c>
      <c r="E22" s="259">
        <v>54093.755240710001</v>
      </c>
      <c r="F22" s="279">
        <v>52565.172761809998</v>
      </c>
      <c r="G22" s="259">
        <v>47079.487315260005</v>
      </c>
      <c r="H22" s="259">
        <v>44668.890846660004</v>
      </c>
      <c r="I22" s="259">
        <v>49460.260923430003</v>
      </c>
      <c r="J22" s="259">
        <v>49221.910668830002</v>
      </c>
    </row>
    <row r="23" spans="1:10">
      <c r="A23" s="277" t="s">
        <v>11</v>
      </c>
      <c r="B23" s="279">
        <v>400399.80363538</v>
      </c>
      <c r="C23" s="279">
        <v>380061.22047513002</v>
      </c>
      <c r="D23" s="279">
        <v>355633.13504577003</v>
      </c>
      <c r="E23" s="259">
        <v>339475.69649249001</v>
      </c>
      <c r="F23" s="279">
        <v>326753.89733514003</v>
      </c>
      <c r="G23" s="259">
        <v>329885.46998669999</v>
      </c>
      <c r="H23" s="259">
        <v>310540.25219972996</v>
      </c>
      <c r="I23" s="259">
        <v>256057.72958011</v>
      </c>
      <c r="J23" s="259">
        <v>248172.29436812</v>
      </c>
    </row>
    <row r="24" spans="1:10">
      <c r="A24" s="277" t="s">
        <v>377</v>
      </c>
      <c r="B24" s="287">
        <v>0</v>
      </c>
      <c r="C24" s="287">
        <v>0</v>
      </c>
      <c r="D24" s="287">
        <v>0</v>
      </c>
      <c r="E24" s="284">
        <v>0</v>
      </c>
      <c r="F24" s="287">
        <v>0</v>
      </c>
      <c r="G24" s="284">
        <v>9552.5796481699999</v>
      </c>
      <c r="H24" s="284">
        <v>9921.0325294300001</v>
      </c>
      <c r="I24" s="284">
        <v>10364.867906790001</v>
      </c>
      <c r="J24" s="284">
        <v>10378.125930850001</v>
      </c>
    </row>
    <row r="25" spans="1:10">
      <c r="A25" s="253" t="s">
        <v>391</v>
      </c>
      <c r="B25" s="290">
        <v>923142.69827820989</v>
      </c>
      <c r="C25" s="283">
        <v>904644.36511343007</v>
      </c>
      <c r="D25" s="283">
        <v>904868.46217537997</v>
      </c>
      <c r="E25" s="283">
        <v>824639.71381472005</v>
      </c>
      <c r="F25" s="283">
        <v>831473.71222736011</v>
      </c>
      <c r="G25" s="283">
        <v>826159.4098810401</v>
      </c>
      <c r="H25" s="283">
        <v>823945.03104914993</v>
      </c>
      <c r="I25" s="283">
        <v>809148.65614735009</v>
      </c>
      <c r="J25" s="283">
        <v>834681.52551194013</v>
      </c>
    </row>
    <row r="26" spans="1:10">
      <c r="A26" s="248"/>
      <c r="B26" s="259"/>
      <c r="C26" s="259"/>
      <c r="D26" s="259"/>
      <c r="E26" s="259"/>
      <c r="F26" s="259"/>
    </row>
    <row r="27" spans="1:10">
      <c r="A27" s="253" t="s">
        <v>21</v>
      </c>
      <c r="B27" s="259"/>
      <c r="C27" s="259"/>
      <c r="D27" s="259"/>
      <c r="E27" s="259"/>
      <c r="F27" s="259"/>
    </row>
    <row r="28" spans="1:10">
      <c r="A28" s="277" t="s">
        <v>373</v>
      </c>
      <c r="B28" s="279">
        <v>75860.794699000005</v>
      </c>
      <c r="C28" s="259">
        <v>75860.794699000005</v>
      </c>
      <c r="D28" s="259">
        <v>75860.794699000005</v>
      </c>
      <c r="E28" s="259">
        <v>75860.794699000005</v>
      </c>
      <c r="F28" s="259">
        <v>75860.794699000005</v>
      </c>
      <c r="G28" s="259">
        <v>75860.794699000005</v>
      </c>
      <c r="H28" s="259">
        <v>75860.794699000005</v>
      </c>
      <c r="I28" s="259">
        <v>75860.794699000005</v>
      </c>
      <c r="J28" s="259">
        <v>75860.794699000005</v>
      </c>
    </row>
    <row r="29" spans="1:10">
      <c r="A29" s="277" t="s">
        <v>374</v>
      </c>
      <c r="B29" s="279">
        <v>15001.2</v>
      </c>
      <c r="C29" s="259">
        <v>13565.2</v>
      </c>
      <c r="D29" s="259">
        <v>20197</v>
      </c>
      <c r="E29" s="259">
        <v>19761.400000000001</v>
      </c>
      <c r="F29" s="259">
        <v>1925.3415050000001</v>
      </c>
      <c r="G29" s="259">
        <v>1739.031395</v>
      </c>
      <c r="H29" s="259">
        <v>4431.1629860000003</v>
      </c>
      <c r="I29" s="259">
        <v>4547.4400670000005</v>
      </c>
      <c r="J29" s="259">
        <v>1678.879179</v>
      </c>
    </row>
    <row r="30" spans="1:10">
      <c r="A30" s="277" t="s">
        <v>375</v>
      </c>
      <c r="B30" s="287">
        <v>130673</v>
      </c>
      <c r="C30" s="284">
        <v>132167</v>
      </c>
      <c r="D30" s="284">
        <v>118549</v>
      </c>
      <c r="E30" s="284">
        <v>115590</v>
      </c>
      <c r="F30" s="284">
        <v>129153.3104167</v>
      </c>
      <c r="G30" s="284">
        <v>121638.60043902001</v>
      </c>
      <c r="H30" s="284">
        <v>114860.94777039</v>
      </c>
      <c r="I30" s="284">
        <v>112377.98050914</v>
      </c>
      <c r="J30" s="284">
        <v>95967.694926729993</v>
      </c>
    </row>
    <row r="31" spans="1:10">
      <c r="A31" s="253" t="s">
        <v>392</v>
      </c>
      <c r="B31" s="259">
        <v>221534.994699</v>
      </c>
      <c r="C31" s="259">
        <v>221592.994699</v>
      </c>
      <c r="D31" s="259">
        <v>214606.79469900002</v>
      </c>
      <c r="E31" s="259">
        <v>211212.19469900001</v>
      </c>
      <c r="F31" s="259">
        <v>206939.44662070001</v>
      </c>
      <c r="G31" s="259">
        <v>199238.42653302001</v>
      </c>
      <c r="H31" s="259">
        <v>195152.90545538999</v>
      </c>
      <c r="I31" s="259">
        <v>192786.21527514001</v>
      </c>
      <c r="J31" s="259">
        <v>173507.36880473001</v>
      </c>
    </row>
    <row r="32" spans="1:10">
      <c r="A32" s="277" t="s">
        <v>336</v>
      </c>
      <c r="B32" s="284">
        <v>174.21487483999999</v>
      </c>
      <c r="C32" s="284">
        <v>173.52467514</v>
      </c>
      <c r="D32" s="284">
        <v>172.55442531999998</v>
      </c>
      <c r="E32" s="284">
        <v>171.85406631999999</v>
      </c>
      <c r="F32" s="284">
        <v>65.789148089999998</v>
      </c>
      <c r="G32" s="284">
        <v>9605.3223529299994</v>
      </c>
      <c r="H32" s="284">
        <v>9507.7281763299998</v>
      </c>
      <c r="I32" s="284">
        <v>9108.2969601700006</v>
      </c>
      <c r="J32" s="284">
        <v>1286.53718976</v>
      </c>
    </row>
    <row r="33" spans="1:10">
      <c r="A33" s="253" t="s">
        <v>53</v>
      </c>
      <c r="B33" s="283">
        <v>221709.20957383999</v>
      </c>
      <c r="C33" s="283">
        <v>221766.51937414001</v>
      </c>
      <c r="D33" s="283">
        <v>214779.34912432003</v>
      </c>
      <c r="E33" s="283">
        <v>211384.04876532001</v>
      </c>
      <c r="F33" s="283">
        <v>207005.23576879001</v>
      </c>
      <c r="G33" s="283">
        <v>208843.74888595002</v>
      </c>
      <c r="H33" s="283">
        <v>204660.63363172</v>
      </c>
      <c r="I33" s="283">
        <v>201894.51223531002</v>
      </c>
      <c r="J33" s="283">
        <v>174793.90599449002</v>
      </c>
    </row>
    <row r="34" spans="1:10">
      <c r="A34" s="253" t="s">
        <v>16</v>
      </c>
      <c r="B34" s="283">
        <v>1144851.9078520499</v>
      </c>
      <c r="C34" s="283">
        <v>1126410.88448757</v>
      </c>
      <c r="D34" s="283">
        <v>1119647.8112997001</v>
      </c>
      <c r="E34" s="283">
        <v>1036023.76258004</v>
      </c>
      <c r="F34" s="283">
        <v>1038478.9479961501</v>
      </c>
      <c r="G34" s="283">
        <v>1035003.1587669901</v>
      </c>
      <c r="H34" s="283">
        <v>1028605.6646808699</v>
      </c>
      <c r="I34" s="283">
        <v>1011043.1683826601</v>
      </c>
      <c r="J34" s="283">
        <v>1009475.4315064301</v>
      </c>
    </row>
    <row r="35" spans="1:10" ht="1.5" customHeight="1">
      <c r="A35" s="246"/>
      <c r="B35" s="283"/>
      <c r="C35" s="283"/>
      <c r="D35" s="283"/>
      <c r="E35" s="283"/>
      <c r="F35" s="283"/>
      <c r="G35" s="283"/>
      <c r="H35" s="283"/>
      <c r="I35" s="283"/>
      <c r="J35" s="283"/>
    </row>
    <row r="36" spans="1:10">
      <c r="A36" s="246"/>
      <c r="B36" s="255"/>
      <c r="C36" s="255"/>
      <c r="D36" s="255"/>
      <c r="E36" s="255"/>
      <c r="F36" s="255"/>
      <c r="G36" s="246"/>
      <c r="H36" s="246"/>
    </row>
    <row r="37" spans="1:10">
      <c r="A37" s="246"/>
      <c r="B37" s="255"/>
      <c r="C37" s="255"/>
      <c r="D37" s="255"/>
      <c r="E37" s="255"/>
      <c r="F37" s="255"/>
      <c r="G37" s="246"/>
      <c r="H37" s="246"/>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30.09.2017&amp;C&amp;8&amp;P&amp;R&amp;"-,Italic"&amp;8______________________________________________________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election activeCell="B25" sqref="B25"/>
    </sheetView>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352</v>
      </c>
      <c r="B1" s="258"/>
      <c r="C1" s="258"/>
      <c r="D1" s="258"/>
      <c r="E1" s="258"/>
      <c r="F1" s="258"/>
      <c r="G1" s="258"/>
      <c r="H1" s="258"/>
      <c r="I1" s="258"/>
      <c r="J1" s="258"/>
    </row>
    <row r="2" spans="1:10" ht="15.75" thickBot="1">
      <c r="A2" s="250" t="s">
        <v>327</v>
      </c>
      <c r="B2" s="251" t="s">
        <v>282</v>
      </c>
      <c r="C2" s="251" t="s">
        <v>281</v>
      </c>
      <c r="D2" s="251" t="s">
        <v>280</v>
      </c>
      <c r="E2" s="251" t="s">
        <v>279</v>
      </c>
      <c r="F2" s="251" t="s">
        <v>278</v>
      </c>
      <c r="G2" s="251" t="s">
        <v>277</v>
      </c>
      <c r="H2" s="251" t="s">
        <v>276</v>
      </c>
      <c r="I2" s="251" t="s">
        <v>275</v>
      </c>
      <c r="J2" s="251" t="s">
        <v>274</v>
      </c>
    </row>
    <row r="3" spans="1:10" ht="15.75" thickTop="1">
      <c r="A3" s="275"/>
      <c r="B3" s="276"/>
      <c r="C3" s="276"/>
      <c r="D3" s="276"/>
      <c r="E3" s="276"/>
      <c r="F3" s="276"/>
      <c r="G3" s="276"/>
      <c r="H3" s="276"/>
      <c r="I3" s="276"/>
      <c r="J3" s="276"/>
    </row>
    <row r="4" spans="1:10">
      <c r="A4" s="253" t="s">
        <v>83</v>
      </c>
      <c r="B4" s="255"/>
      <c r="C4" s="255"/>
      <c r="D4" s="255"/>
      <c r="E4" s="255"/>
      <c r="F4" s="255"/>
      <c r="G4" s="255"/>
      <c r="H4" s="255"/>
      <c r="I4" s="255"/>
      <c r="J4" s="255"/>
    </row>
    <row r="5" spans="1:10">
      <c r="A5" s="277" t="s">
        <v>290</v>
      </c>
      <c r="B5" s="259">
        <v>1653.1649580000001</v>
      </c>
      <c r="C5" s="259">
        <v>2024.396401</v>
      </c>
      <c r="D5" s="259">
        <v>1382.8736180000001</v>
      </c>
      <c r="E5" s="259">
        <v>1336.2989201099999</v>
      </c>
      <c r="F5" s="259">
        <v>1220.4668996099999</v>
      </c>
      <c r="G5" s="259">
        <v>1763.80319996</v>
      </c>
      <c r="H5" s="259">
        <v>265.26239042999998</v>
      </c>
      <c r="I5" s="259">
        <v>977.68475336999995</v>
      </c>
      <c r="J5" s="259">
        <v>821.11321731999999</v>
      </c>
    </row>
    <row r="6" spans="1:10">
      <c r="A6" s="277" t="s">
        <v>353</v>
      </c>
      <c r="B6" s="259">
        <v>11155</v>
      </c>
      <c r="C6" s="259">
        <v>13373</v>
      </c>
      <c r="D6" s="259">
        <v>11435</v>
      </c>
      <c r="E6" s="259">
        <v>12813</v>
      </c>
      <c r="F6" s="259">
        <v>12312</v>
      </c>
      <c r="G6" s="259">
        <v>13675</v>
      </c>
      <c r="H6" s="259">
        <v>13110</v>
      </c>
      <c r="I6" s="259">
        <v>9605</v>
      </c>
      <c r="J6" s="259">
        <v>13163</v>
      </c>
    </row>
    <row r="7" spans="1:10">
      <c r="A7" s="277" t="s">
        <v>12</v>
      </c>
      <c r="B7" s="259">
        <v>427</v>
      </c>
      <c r="C7" s="259">
        <v>515</v>
      </c>
      <c r="D7" s="259">
        <v>682</v>
      </c>
      <c r="E7" s="259">
        <v>946</v>
      </c>
      <c r="F7" s="259">
        <v>1164</v>
      </c>
      <c r="G7" s="259">
        <v>909</v>
      </c>
      <c r="H7" s="259">
        <v>1328</v>
      </c>
      <c r="I7" s="259">
        <v>939</v>
      </c>
      <c r="J7" s="259">
        <v>984</v>
      </c>
    </row>
    <row r="8" spans="1:10">
      <c r="A8" s="277" t="s">
        <v>13</v>
      </c>
      <c r="B8" s="284">
        <v>213</v>
      </c>
      <c r="C8" s="284">
        <v>205</v>
      </c>
      <c r="D8" s="284">
        <v>224</v>
      </c>
      <c r="E8" s="284">
        <v>315</v>
      </c>
      <c r="F8" s="284">
        <v>155</v>
      </c>
      <c r="G8" s="284">
        <v>177</v>
      </c>
      <c r="H8" s="284">
        <v>167</v>
      </c>
      <c r="I8" s="284">
        <v>217</v>
      </c>
      <c r="J8" s="284">
        <v>180</v>
      </c>
    </row>
    <row r="9" spans="1:10">
      <c r="A9" s="253" t="s">
        <v>83</v>
      </c>
      <c r="B9" s="283">
        <v>13448</v>
      </c>
      <c r="C9" s="283">
        <v>16117.396401</v>
      </c>
      <c r="D9" s="283">
        <v>13723.873618</v>
      </c>
      <c r="E9" s="283">
        <v>15410.298920109999</v>
      </c>
      <c r="F9" s="283">
        <v>14851.466899610001</v>
      </c>
      <c r="G9" s="283">
        <v>16524.803199959999</v>
      </c>
      <c r="H9" s="283">
        <v>14870.26239043</v>
      </c>
      <c r="I9" s="283">
        <v>11738.68475337</v>
      </c>
      <c r="J9" s="283">
        <v>15148.11321732</v>
      </c>
    </row>
    <row r="10" spans="1:10">
      <c r="A10" s="269"/>
      <c r="B10" s="259"/>
      <c r="C10" s="259"/>
      <c r="D10" s="259"/>
      <c r="E10" s="259"/>
      <c r="F10" s="259"/>
      <c r="G10" s="259"/>
      <c r="H10" s="259"/>
      <c r="I10" s="259"/>
      <c r="J10" s="259"/>
    </row>
    <row r="11" spans="1:10">
      <c r="A11" s="253" t="s">
        <v>84</v>
      </c>
      <c r="B11" s="259"/>
      <c r="C11" s="259"/>
      <c r="D11" s="259"/>
      <c r="E11" s="259"/>
      <c r="F11" s="259"/>
      <c r="G11" s="259"/>
      <c r="H11" s="259"/>
      <c r="I11" s="259"/>
      <c r="J11" s="259"/>
    </row>
    <row r="12" spans="1:10">
      <c r="A12" s="277" t="s">
        <v>14</v>
      </c>
      <c r="B12" s="259">
        <v>-2804</v>
      </c>
      <c r="C12" s="259">
        <v>-3819</v>
      </c>
      <c r="D12" s="259">
        <v>-3117</v>
      </c>
      <c r="E12" s="259">
        <v>-3763</v>
      </c>
      <c r="F12" s="259">
        <v>-3771</v>
      </c>
      <c r="G12" s="259">
        <v>-4605</v>
      </c>
      <c r="H12" s="259">
        <v>-4139</v>
      </c>
      <c r="I12" s="259">
        <v>-3484</v>
      </c>
      <c r="J12" s="259">
        <v>-4508</v>
      </c>
    </row>
    <row r="13" spans="1:10">
      <c r="A13" s="277" t="s">
        <v>11</v>
      </c>
      <c r="B13" s="259">
        <v>-3379</v>
      </c>
      <c r="C13" s="259">
        <v>-4120</v>
      </c>
      <c r="D13" s="259">
        <v>-3420</v>
      </c>
      <c r="E13" s="259">
        <v>-3798</v>
      </c>
      <c r="F13" s="259">
        <v>-3251</v>
      </c>
      <c r="G13" s="259">
        <v>-4461</v>
      </c>
      <c r="H13" s="259">
        <v>-3349</v>
      </c>
      <c r="I13" s="259">
        <v>-1489</v>
      </c>
      <c r="J13" s="259">
        <v>-3361</v>
      </c>
    </row>
    <row r="14" spans="1:10">
      <c r="A14" s="277" t="s">
        <v>25</v>
      </c>
      <c r="B14" s="259">
        <v>0</v>
      </c>
      <c r="C14" s="259">
        <v>0</v>
      </c>
      <c r="D14" s="259">
        <v>0</v>
      </c>
      <c r="E14" s="259">
        <v>0</v>
      </c>
      <c r="F14" s="259">
        <v>-343</v>
      </c>
      <c r="G14" s="259">
        <v>-91</v>
      </c>
      <c r="H14" s="259">
        <v>-95</v>
      </c>
      <c r="I14" s="259">
        <v>-98</v>
      </c>
      <c r="J14" s="259">
        <v>-100</v>
      </c>
    </row>
    <row r="15" spans="1:10">
      <c r="A15" s="277" t="s">
        <v>13</v>
      </c>
      <c r="B15" s="284">
        <v>-15</v>
      </c>
      <c r="C15" s="284">
        <v>-18</v>
      </c>
      <c r="D15" s="284">
        <v>-25</v>
      </c>
      <c r="E15" s="284">
        <v>-6</v>
      </c>
      <c r="F15" s="284">
        <v>-54</v>
      </c>
      <c r="G15" s="284">
        <v>-15</v>
      </c>
      <c r="H15" s="284">
        <v>-15</v>
      </c>
      <c r="I15" s="284">
        <v>38</v>
      </c>
      <c r="J15" s="284">
        <v>-67</v>
      </c>
    </row>
    <row r="16" spans="1:10">
      <c r="A16" s="253" t="s">
        <v>84</v>
      </c>
      <c r="B16" s="283">
        <v>-6198</v>
      </c>
      <c r="C16" s="283">
        <v>-7957</v>
      </c>
      <c r="D16" s="283">
        <v>-6562</v>
      </c>
      <c r="E16" s="283">
        <v>-7567</v>
      </c>
      <c r="F16" s="283">
        <v>-7419</v>
      </c>
      <c r="G16" s="283">
        <v>-9172</v>
      </c>
      <c r="H16" s="283">
        <v>-7598</v>
      </c>
      <c r="I16" s="283">
        <v>-5033</v>
      </c>
      <c r="J16" s="283">
        <v>-8036</v>
      </c>
    </row>
    <row r="17" spans="1:10">
      <c r="A17" s="247"/>
      <c r="B17" s="293"/>
      <c r="C17" s="293"/>
      <c r="D17" s="293"/>
      <c r="E17" s="293"/>
      <c r="F17" s="293"/>
      <c r="G17" s="294"/>
      <c r="H17" s="294"/>
      <c r="I17" s="294"/>
      <c r="J17" s="294"/>
    </row>
    <row r="18" spans="1:10">
      <c r="A18" s="253" t="s">
        <v>0</v>
      </c>
      <c r="B18" s="284">
        <v>7250.1649579999994</v>
      </c>
      <c r="C18" s="284">
        <v>8160.396401</v>
      </c>
      <c r="D18" s="284">
        <v>7161.8736179999996</v>
      </c>
      <c r="E18" s="284">
        <v>7843.298920109999</v>
      </c>
      <c r="F18" s="284">
        <v>7432.4668996100008</v>
      </c>
      <c r="G18" s="284">
        <v>7352.8031999599989</v>
      </c>
      <c r="H18" s="284">
        <v>7273</v>
      </c>
      <c r="I18" s="284">
        <v>6705</v>
      </c>
      <c r="J18" s="284">
        <v>7112</v>
      </c>
    </row>
    <row r="19" spans="1:10" ht="1.5" customHeight="1">
      <c r="A19" s="253"/>
      <c r="B19" s="283"/>
      <c r="C19" s="283"/>
      <c r="D19" s="283"/>
      <c r="E19" s="283"/>
      <c r="F19" s="283"/>
      <c r="G19" s="283"/>
      <c r="H19" s="283"/>
      <c r="I19" s="283"/>
      <c r="J19" s="283"/>
    </row>
    <row r="20" spans="1:10">
      <c r="A20" s="269"/>
      <c r="B20" s="259"/>
      <c r="C20" s="259"/>
      <c r="D20" s="259"/>
      <c r="E20" s="259"/>
      <c r="F20" s="259"/>
    </row>
    <row r="21" spans="1:10">
      <c r="A21" s="253" t="s">
        <v>319</v>
      </c>
      <c r="B21" s="255"/>
      <c r="C21" s="255"/>
      <c r="D21" s="255"/>
      <c r="E21" s="255"/>
      <c r="F21" s="255"/>
    </row>
    <row r="22" spans="1:10">
      <c r="A22" s="277" t="s">
        <v>343</v>
      </c>
      <c r="B22" s="259">
        <v>132316.36304301</v>
      </c>
      <c r="C22" s="259">
        <v>151354.31108354998</v>
      </c>
      <c r="D22" s="259">
        <v>178593.11784808998</v>
      </c>
      <c r="E22" s="259">
        <v>87633.557692300004</v>
      </c>
      <c r="F22" s="259">
        <v>85644.661398600001</v>
      </c>
      <c r="G22" s="259">
        <v>77107.599799620002</v>
      </c>
      <c r="H22" s="259">
        <v>70217.958097419993</v>
      </c>
      <c r="I22" s="259">
        <v>48101.720908050003</v>
      </c>
      <c r="J22" s="259">
        <v>73289.452397289991</v>
      </c>
    </row>
    <row r="23" spans="1:10">
      <c r="A23" s="277" t="s">
        <v>353</v>
      </c>
      <c r="B23" s="259">
        <v>845188.83988438011</v>
      </c>
      <c r="C23" s="259">
        <v>811899.14553473005</v>
      </c>
      <c r="D23" s="259">
        <v>788346.97524815006</v>
      </c>
      <c r="E23" s="259">
        <v>792538.85742490995</v>
      </c>
      <c r="F23" s="259">
        <v>784163.13922105997</v>
      </c>
      <c r="G23" s="259">
        <v>798742.9361874701</v>
      </c>
      <c r="H23" s="259">
        <v>785675.78258376999</v>
      </c>
      <c r="I23" s="259">
        <v>767840.98215891002</v>
      </c>
      <c r="J23" s="259">
        <v>772133.77000345988</v>
      </c>
    </row>
    <row r="24" spans="1:10">
      <c r="A24" s="277" t="s">
        <v>12</v>
      </c>
      <c r="B24" s="284">
        <v>75888.794932710007</v>
      </c>
      <c r="C24" s="284">
        <v>73076.886032039998</v>
      </c>
      <c r="D24" s="284">
        <v>78863.053476080007</v>
      </c>
      <c r="E24" s="284">
        <v>82041.994743679999</v>
      </c>
      <c r="F24" s="284">
        <v>86198.17482796</v>
      </c>
      <c r="G24" s="284">
        <v>81574.712320260005</v>
      </c>
      <c r="H24" s="284">
        <v>81975.032849609997</v>
      </c>
      <c r="I24" s="284">
        <v>82714.581741019996</v>
      </c>
      <c r="J24" s="284">
        <v>72934.280189159996</v>
      </c>
    </row>
    <row r="25" spans="1:10">
      <c r="A25" s="253" t="s">
        <v>319</v>
      </c>
      <c r="B25" s="283">
        <v>1053393.9978601001</v>
      </c>
      <c r="C25" s="283">
        <v>1036330.34265032</v>
      </c>
      <c r="D25" s="283">
        <v>1045803.14657232</v>
      </c>
      <c r="E25" s="283">
        <v>962214.40986089001</v>
      </c>
      <c r="F25" s="283">
        <v>956005.97544761992</v>
      </c>
      <c r="G25" s="283">
        <v>957425.24830735009</v>
      </c>
      <c r="H25" s="283">
        <v>937868.77353080001</v>
      </c>
      <c r="I25" s="283">
        <v>898657.28480797994</v>
      </c>
      <c r="J25" s="283">
        <v>918357.50258990994</v>
      </c>
    </row>
    <row r="26" spans="1:10">
      <c r="A26" s="269"/>
      <c r="B26" s="259"/>
      <c r="C26" s="255"/>
      <c r="D26" s="255"/>
      <c r="E26" s="255"/>
      <c r="F26" s="255"/>
      <c r="G26" s="246"/>
      <c r="H26" s="246"/>
    </row>
    <row r="27" spans="1:10">
      <c r="A27" s="253" t="s">
        <v>91</v>
      </c>
      <c r="B27" s="259"/>
      <c r="C27" s="255"/>
      <c r="D27" s="255"/>
      <c r="E27" s="255"/>
      <c r="F27" s="255"/>
      <c r="G27" s="246"/>
      <c r="H27" s="246"/>
    </row>
    <row r="28" spans="1:10">
      <c r="A28" s="277" t="s">
        <v>344</v>
      </c>
      <c r="B28" s="259">
        <v>7097.0478180600003</v>
      </c>
      <c r="C28" s="259">
        <v>7644.4744283199998</v>
      </c>
      <c r="D28" s="259">
        <v>9689.4127864999991</v>
      </c>
      <c r="E28" s="259">
        <v>7986.50732161</v>
      </c>
      <c r="F28" s="259">
        <v>9375.1730447800001</v>
      </c>
      <c r="G28" s="259">
        <v>8018.4425067100001</v>
      </c>
      <c r="H28" s="259">
        <v>11287.50595006</v>
      </c>
      <c r="I28" s="259">
        <v>11386.696657620001</v>
      </c>
      <c r="J28" s="259">
        <v>11469.82445527</v>
      </c>
    </row>
    <row r="29" spans="1:10">
      <c r="A29" s="277" t="s">
        <v>14</v>
      </c>
      <c r="B29" s="259">
        <v>445980.69834690995</v>
      </c>
      <c r="C29" s="259">
        <v>437494.48015378002</v>
      </c>
      <c r="D29" s="259">
        <v>475640.96600496996</v>
      </c>
      <c r="E29" s="259">
        <v>412063.58358093002</v>
      </c>
      <c r="F29" s="259">
        <v>431928.54713538999</v>
      </c>
      <c r="G29" s="259">
        <v>423089.39252409997</v>
      </c>
      <c r="H29" s="259">
        <v>433227.78643714002</v>
      </c>
      <c r="I29" s="259">
        <v>469347.48863501003</v>
      </c>
      <c r="J29" s="259">
        <v>503155.25958765001</v>
      </c>
    </row>
    <row r="30" spans="1:10">
      <c r="A30" s="277" t="s">
        <v>323</v>
      </c>
      <c r="B30" s="259">
        <v>3550.5786475700002</v>
      </c>
      <c r="C30" s="259">
        <v>5029.07229138</v>
      </c>
      <c r="D30" s="259">
        <v>3921.9605742899998</v>
      </c>
      <c r="E30" s="259">
        <v>3726.5647477800003</v>
      </c>
      <c r="F30" s="259">
        <v>5096.8996424799998</v>
      </c>
      <c r="G30" s="259">
        <v>4722.1637008900007</v>
      </c>
      <c r="H30" s="259">
        <v>9577.3058242999996</v>
      </c>
      <c r="I30" s="259">
        <v>7609.1144461700005</v>
      </c>
      <c r="J30" s="259">
        <v>5511.3087793300001</v>
      </c>
    </row>
    <row r="31" spans="1:10">
      <c r="A31" s="277" t="s">
        <v>11</v>
      </c>
      <c r="B31" s="259">
        <v>400399.80363538</v>
      </c>
      <c r="C31" s="259">
        <v>380061.22047513002</v>
      </c>
      <c r="D31" s="259">
        <v>355633.13504577003</v>
      </c>
      <c r="E31" s="259">
        <v>339475.69649249001</v>
      </c>
      <c r="F31" s="259">
        <v>326753.89733514003</v>
      </c>
      <c r="G31" s="259">
        <v>329885.46998669999</v>
      </c>
      <c r="H31" s="259">
        <v>310540.25219972996</v>
      </c>
      <c r="I31" s="259">
        <v>256057.72958011</v>
      </c>
      <c r="J31" s="259">
        <v>248172.29436812</v>
      </c>
    </row>
    <row r="32" spans="1:10">
      <c r="A32" s="277" t="s">
        <v>377</v>
      </c>
      <c r="B32" s="284">
        <v>0</v>
      </c>
      <c r="C32" s="284">
        <v>0</v>
      </c>
      <c r="D32" s="284">
        <v>0</v>
      </c>
      <c r="E32" s="284">
        <v>0</v>
      </c>
      <c r="F32" s="284">
        <v>0</v>
      </c>
      <c r="G32" s="284">
        <v>9552.5796481699999</v>
      </c>
      <c r="H32" s="284">
        <v>9921.0325294300001</v>
      </c>
      <c r="I32" s="284">
        <v>10364.867906790001</v>
      </c>
      <c r="J32" s="284">
        <v>10378.125930850001</v>
      </c>
    </row>
    <row r="33" spans="1:10">
      <c r="A33" s="253" t="s">
        <v>91</v>
      </c>
      <c r="B33" s="283">
        <v>857028.12844791985</v>
      </c>
      <c r="C33" s="283">
        <v>830229.24734861008</v>
      </c>
      <c r="D33" s="283">
        <v>844885.47441152995</v>
      </c>
      <c r="E33" s="283">
        <v>763252.35214281001</v>
      </c>
      <c r="F33" s="283">
        <v>773154.51715779002</v>
      </c>
      <c r="G33" s="283">
        <v>775268.04836657003</v>
      </c>
      <c r="H33" s="283">
        <v>774553.88294066</v>
      </c>
      <c r="I33" s="283">
        <v>754765.89722570009</v>
      </c>
      <c r="J33" s="283">
        <v>778686.8131212201</v>
      </c>
    </row>
    <row r="34" spans="1:10">
      <c r="A34" s="246"/>
      <c r="B34" s="292"/>
      <c r="C34" s="292"/>
      <c r="D34" s="292"/>
      <c r="E34" s="292"/>
      <c r="F34" s="292"/>
      <c r="G34" s="292"/>
      <c r="H34" s="292"/>
      <c r="I34" s="291"/>
      <c r="J34" s="291"/>
    </row>
    <row r="35" spans="1:10">
      <c r="A35" s="253" t="s">
        <v>54</v>
      </c>
      <c r="B35" s="259">
        <v>196365.86941218027</v>
      </c>
      <c r="C35" s="259">
        <v>206101.09530170995</v>
      </c>
      <c r="D35" s="259">
        <v>200917.67216079007</v>
      </c>
      <c r="E35" s="259">
        <v>198962.05771808</v>
      </c>
      <c r="F35" s="259">
        <v>182851.4582898299</v>
      </c>
      <c r="G35" s="259">
        <v>182157.19994078006</v>
      </c>
      <c r="H35" s="259">
        <v>163314.89059014001</v>
      </c>
      <c r="I35" s="259">
        <v>143891.38758227986</v>
      </c>
      <c r="J35" s="259">
        <v>139670.68946868984</v>
      </c>
    </row>
    <row r="36" spans="1:10" ht="1.5" customHeight="1">
      <c r="A36" s="253"/>
      <c r="B36" s="283"/>
      <c r="C36" s="283"/>
      <c r="D36" s="283"/>
      <c r="E36" s="283"/>
      <c r="F36" s="283"/>
      <c r="G36" s="283"/>
      <c r="H36" s="283"/>
      <c r="I36" s="283"/>
      <c r="J36" s="283"/>
    </row>
    <row r="37" spans="1:10">
      <c r="A37" s="269"/>
    </row>
    <row r="38" spans="1:10">
      <c r="A38" s="253" t="s">
        <v>388</v>
      </c>
      <c r="B38" s="260">
        <v>2.7355629820568498E-2</v>
      </c>
      <c r="C38" s="260">
        <v>3.0885017973235077E-2</v>
      </c>
      <c r="D38" s="260">
        <v>2.8277391045355475E-2</v>
      </c>
      <c r="E38" s="260">
        <v>3.2430325616160077E-2</v>
      </c>
      <c r="F38" s="260">
        <v>3.0803071192459612E-2</v>
      </c>
      <c r="G38" s="260">
        <v>3.0765289609652243E-2</v>
      </c>
      <c r="H38" s="260">
        <v>3.1450070923791373E-2</v>
      </c>
      <c r="I38" s="260">
        <v>2.9312200899661814E-2</v>
      </c>
      <c r="J38" s="260">
        <v>3.1247494483804386E-2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30.09.2017&amp;C&amp;8&amp;P&amp;R&amp;8__________________________&amp;"-,Italic"____________________________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B25" sqref="B25"/>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5" t="s">
        <v>397</v>
      </c>
      <c r="B2" s="305"/>
      <c r="C2" s="305"/>
      <c r="D2" s="305"/>
      <c r="E2" s="305"/>
      <c r="F2" s="305"/>
      <c r="G2" s="305"/>
      <c r="H2" s="305"/>
      <c r="I2" s="305"/>
      <c r="J2" s="305"/>
    </row>
    <row r="3" spans="1:10" ht="15.75" thickBot="1">
      <c r="A3" s="250" t="s">
        <v>327</v>
      </c>
      <c r="B3" s="251" t="s">
        <v>282</v>
      </c>
      <c r="C3" s="251" t="s">
        <v>281</v>
      </c>
      <c r="D3" s="251" t="s">
        <v>280</v>
      </c>
      <c r="E3" s="251" t="s">
        <v>279</v>
      </c>
      <c r="F3" s="251" t="s">
        <v>278</v>
      </c>
      <c r="G3" s="251" t="s">
        <v>277</v>
      </c>
      <c r="H3" s="251" t="s">
        <v>276</v>
      </c>
      <c r="I3" s="251" t="s">
        <v>275</v>
      </c>
      <c r="J3" s="251" t="s">
        <v>274</v>
      </c>
    </row>
    <row r="4" spans="1:10" ht="15.75" thickTop="1">
      <c r="A4" s="275"/>
      <c r="B4" s="276"/>
      <c r="C4" s="276"/>
      <c r="D4" s="276"/>
      <c r="E4" s="276"/>
      <c r="F4" s="276"/>
      <c r="G4" s="276"/>
      <c r="H4" s="276"/>
      <c r="I4" s="276"/>
      <c r="J4" s="276"/>
    </row>
    <row r="5" spans="1:10">
      <c r="A5" s="253" t="s">
        <v>24</v>
      </c>
      <c r="B5" s="255"/>
      <c r="C5" s="255"/>
      <c r="D5" s="255"/>
      <c r="E5" s="255"/>
      <c r="F5" s="255"/>
    </row>
    <row r="6" spans="1:10">
      <c r="A6" s="277" t="s">
        <v>29</v>
      </c>
      <c r="B6" s="259">
        <v>354004</v>
      </c>
      <c r="C6" s="259">
        <v>343402</v>
      </c>
      <c r="D6" s="259">
        <v>338686</v>
      </c>
      <c r="E6" s="259">
        <v>337416</v>
      </c>
      <c r="F6" s="259">
        <v>334647</v>
      </c>
      <c r="G6" s="259">
        <v>326896</v>
      </c>
      <c r="H6" s="259">
        <v>323468</v>
      </c>
      <c r="I6" s="259">
        <v>324619</v>
      </c>
      <c r="J6" s="259">
        <v>322386</v>
      </c>
    </row>
    <row r="7" spans="1:10">
      <c r="A7" s="247" t="s">
        <v>357</v>
      </c>
      <c r="B7" s="284">
        <v>396943</v>
      </c>
      <c r="C7" s="284">
        <v>390247</v>
      </c>
      <c r="D7" s="284">
        <v>381512</v>
      </c>
      <c r="E7" s="284">
        <v>375006</v>
      </c>
      <c r="F7" s="284">
        <v>381260</v>
      </c>
      <c r="G7" s="284">
        <v>386240</v>
      </c>
      <c r="H7" s="284">
        <v>370536</v>
      </c>
      <c r="I7" s="284">
        <v>355731</v>
      </c>
      <c r="J7" s="284">
        <v>356421</v>
      </c>
    </row>
    <row r="8" spans="1:10">
      <c r="A8" s="253" t="s">
        <v>89</v>
      </c>
      <c r="B8" s="283">
        <v>750947</v>
      </c>
      <c r="C8" s="283">
        <v>733649</v>
      </c>
      <c r="D8" s="283">
        <v>720198</v>
      </c>
      <c r="E8" s="283">
        <v>712422</v>
      </c>
      <c r="F8" s="283">
        <v>715907</v>
      </c>
      <c r="G8" s="283">
        <v>713136</v>
      </c>
      <c r="H8" s="283">
        <v>694004</v>
      </c>
      <c r="I8" s="283">
        <v>680350</v>
      </c>
      <c r="J8" s="283">
        <v>678807</v>
      </c>
    </row>
    <row r="9" spans="1:10">
      <c r="A9" s="269"/>
      <c r="B9" s="259"/>
      <c r="C9" s="259"/>
      <c r="D9" s="259"/>
      <c r="E9" s="259"/>
      <c r="F9" s="259"/>
    </row>
    <row r="10" spans="1:10">
      <c r="A10" s="253" t="s">
        <v>358</v>
      </c>
      <c r="B10" s="253"/>
      <c r="C10" s="253"/>
      <c r="D10" s="253"/>
      <c r="E10" s="253"/>
      <c r="F10" s="253"/>
      <c r="G10" s="253"/>
      <c r="H10" s="253"/>
      <c r="I10" s="253"/>
      <c r="J10" s="253"/>
    </row>
    <row r="11" spans="1:10">
      <c r="A11" s="247" t="s">
        <v>31</v>
      </c>
      <c r="B11" s="259">
        <v>14863</v>
      </c>
      <c r="C11" s="259">
        <v>13855</v>
      </c>
      <c r="D11" s="259">
        <v>15218</v>
      </c>
      <c r="E11" s="259">
        <v>14805</v>
      </c>
      <c r="F11" s="259">
        <v>15603</v>
      </c>
      <c r="G11" s="259">
        <v>16569</v>
      </c>
      <c r="H11" s="259">
        <v>17465</v>
      </c>
      <c r="I11" s="259">
        <v>16840</v>
      </c>
      <c r="J11" s="259">
        <v>17809</v>
      </c>
    </row>
    <row r="12" spans="1:10">
      <c r="A12" s="247" t="s">
        <v>258</v>
      </c>
      <c r="B12" s="259">
        <v>10078</v>
      </c>
      <c r="C12" s="259">
        <v>10245</v>
      </c>
      <c r="D12" s="259">
        <v>10080</v>
      </c>
      <c r="E12" s="259">
        <v>11363</v>
      </c>
      <c r="F12" s="259">
        <v>10852</v>
      </c>
      <c r="G12" s="259">
        <v>10932</v>
      </c>
      <c r="H12" s="259">
        <v>10403</v>
      </c>
      <c r="I12" s="259">
        <v>10842</v>
      </c>
      <c r="J12" s="259">
        <v>10574</v>
      </c>
    </row>
    <row r="13" spans="1:10">
      <c r="A13" s="247" t="s">
        <v>249</v>
      </c>
      <c r="B13" s="259">
        <v>302406</v>
      </c>
      <c r="C13" s="259">
        <v>294273</v>
      </c>
      <c r="D13" s="259">
        <v>288660</v>
      </c>
      <c r="E13" s="259">
        <v>285784</v>
      </c>
      <c r="F13" s="259">
        <v>283423</v>
      </c>
      <c r="G13" s="259">
        <v>275422</v>
      </c>
      <c r="H13" s="259">
        <v>272279</v>
      </c>
      <c r="I13" s="259">
        <v>271895</v>
      </c>
      <c r="J13" s="259">
        <v>272841</v>
      </c>
    </row>
    <row r="14" spans="1:10">
      <c r="A14" s="247" t="s">
        <v>33</v>
      </c>
      <c r="B14" s="259">
        <v>33116</v>
      </c>
      <c r="C14" s="259">
        <v>32609</v>
      </c>
      <c r="D14" s="259">
        <v>33480</v>
      </c>
      <c r="E14" s="259">
        <v>34777</v>
      </c>
      <c r="F14" s="259">
        <v>35314</v>
      </c>
      <c r="G14" s="259">
        <v>35198</v>
      </c>
      <c r="H14" s="259">
        <v>35247</v>
      </c>
      <c r="I14" s="259">
        <v>38058</v>
      </c>
      <c r="J14" s="259">
        <v>34985</v>
      </c>
    </row>
    <row r="15" spans="1:10">
      <c r="A15" s="247" t="s">
        <v>359</v>
      </c>
      <c r="B15" s="284">
        <v>-6459</v>
      </c>
      <c r="C15" s="284">
        <v>-7580</v>
      </c>
      <c r="D15" s="284">
        <v>-8752</v>
      </c>
      <c r="E15" s="284">
        <v>-9313</v>
      </c>
      <c r="F15" s="284">
        <v>-10545</v>
      </c>
      <c r="G15" s="284">
        <v>-11225</v>
      </c>
      <c r="H15" s="284">
        <v>-11926</v>
      </c>
      <c r="I15" s="284">
        <v>-13016</v>
      </c>
      <c r="J15" s="284">
        <v>-13823</v>
      </c>
    </row>
    <row r="16" spans="1:10">
      <c r="A16" s="253" t="s">
        <v>360</v>
      </c>
      <c r="B16" s="283">
        <v>354004</v>
      </c>
      <c r="C16" s="283">
        <v>343402</v>
      </c>
      <c r="D16" s="283">
        <v>338686</v>
      </c>
      <c r="E16" s="283">
        <v>337416</v>
      </c>
      <c r="F16" s="283">
        <v>334647</v>
      </c>
      <c r="G16" s="283">
        <v>326896</v>
      </c>
      <c r="H16" s="283">
        <v>323468</v>
      </c>
      <c r="I16" s="283">
        <v>324619</v>
      </c>
      <c r="J16" s="283">
        <v>322386</v>
      </c>
    </row>
    <row r="17" spans="1:10">
      <c r="A17" s="247"/>
      <c r="B17" s="259"/>
      <c r="C17" s="259"/>
      <c r="D17" s="259"/>
      <c r="E17" s="259"/>
      <c r="F17" s="259"/>
      <c r="G17" s="259"/>
      <c r="H17" s="259"/>
      <c r="I17" s="259"/>
      <c r="J17" s="259"/>
    </row>
    <row r="18" spans="1:10">
      <c r="A18" s="247" t="s">
        <v>361</v>
      </c>
      <c r="B18" s="259">
        <v>333828</v>
      </c>
      <c r="C18" s="259">
        <v>323075</v>
      </c>
      <c r="D18" s="259">
        <v>313416</v>
      </c>
      <c r="E18" s="259">
        <v>312259</v>
      </c>
      <c r="F18" s="259">
        <v>305461</v>
      </c>
      <c r="G18" s="259">
        <v>294310</v>
      </c>
      <c r="H18" s="259">
        <v>294183</v>
      </c>
      <c r="I18" s="259">
        <v>291277</v>
      </c>
      <c r="J18" s="259">
        <v>284977</v>
      </c>
    </row>
    <row r="19" spans="1:10">
      <c r="A19" s="266" t="s">
        <v>350</v>
      </c>
      <c r="B19" s="259">
        <v>18108</v>
      </c>
      <c r="C19" s="259">
        <v>18473</v>
      </c>
      <c r="D19" s="259">
        <v>22815</v>
      </c>
      <c r="E19" s="259">
        <v>21854</v>
      </c>
      <c r="F19" s="259">
        <v>25092</v>
      </c>
      <c r="G19" s="259">
        <v>27618</v>
      </c>
      <c r="H19" s="259">
        <v>23957</v>
      </c>
      <c r="I19" s="259">
        <v>26532</v>
      </c>
      <c r="J19" s="259">
        <v>29153</v>
      </c>
    </row>
    <row r="20" spans="1:10">
      <c r="A20" s="266" t="s">
        <v>368</v>
      </c>
      <c r="B20" s="259">
        <v>6754</v>
      </c>
      <c r="C20" s="259">
        <v>7221</v>
      </c>
      <c r="D20" s="259">
        <v>8708</v>
      </c>
      <c r="E20" s="259">
        <v>10372</v>
      </c>
      <c r="F20" s="259">
        <v>12289</v>
      </c>
      <c r="G20" s="259">
        <v>13826</v>
      </c>
      <c r="H20" s="259">
        <v>14944</v>
      </c>
      <c r="I20" s="259">
        <v>17403</v>
      </c>
      <c r="J20" s="259">
        <v>18149</v>
      </c>
    </row>
    <row r="21" spans="1:10">
      <c r="A21" s="266" t="s">
        <v>369</v>
      </c>
      <c r="B21" s="284">
        <v>-4686</v>
      </c>
      <c r="C21" s="284">
        <v>-5367</v>
      </c>
      <c r="D21" s="284">
        <v>-6253</v>
      </c>
      <c r="E21" s="284">
        <v>-7069</v>
      </c>
      <c r="F21" s="284">
        <v>-8195</v>
      </c>
      <c r="G21" s="284">
        <v>-8858</v>
      </c>
      <c r="H21" s="284">
        <v>-9616</v>
      </c>
      <c r="I21" s="284">
        <v>-10593</v>
      </c>
      <c r="J21" s="284">
        <v>-9893</v>
      </c>
    </row>
    <row r="22" spans="1:10">
      <c r="A22" s="253" t="s">
        <v>360</v>
      </c>
      <c r="B22" s="283">
        <v>354004</v>
      </c>
      <c r="C22" s="283">
        <v>343402</v>
      </c>
      <c r="D22" s="283">
        <v>338686</v>
      </c>
      <c r="E22" s="283">
        <v>337416</v>
      </c>
      <c r="F22" s="283">
        <v>334647</v>
      </c>
      <c r="G22" s="283">
        <v>326896</v>
      </c>
      <c r="H22" s="283">
        <v>323468</v>
      </c>
      <c r="I22" s="283">
        <v>324619</v>
      </c>
      <c r="J22" s="283">
        <v>322386</v>
      </c>
    </row>
    <row r="23" spans="1:10">
      <c r="A23" s="269"/>
      <c r="B23" s="255"/>
      <c r="C23" s="255"/>
      <c r="D23" s="255"/>
      <c r="E23" s="255"/>
      <c r="F23" s="255"/>
      <c r="G23" s="255"/>
      <c r="H23" s="255"/>
      <c r="I23" s="255"/>
      <c r="J23" s="255"/>
    </row>
    <row r="24" spans="1:10">
      <c r="A24" s="253" t="s">
        <v>395</v>
      </c>
      <c r="B24" s="255"/>
      <c r="C24" s="255"/>
      <c r="D24" s="255"/>
      <c r="E24" s="255"/>
      <c r="F24" s="255"/>
      <c r="G24" s="255"/>
      <c r="H24" s="255"/>
      <c r="I24" s="255"/>
      <c r="J24" s="255"/>
    </row>
    <row r="25" spans="1:10">
      <c r="A25" s="247" t="s">
        <v>321</v>
      </c>
      <c r="B25" s="263">
        <v>0.95632217944921527</v>
      </c>
      <c r="C25" s="263">
        <v>1.0497161058025204</v>
      </c>
      <c r="D25" s="263">
        <v>1.0050528249885162</v>
      </c>
      <c r="E25" s="263">
        <v>0.8978981874276899</v>
      </c>
      <c r="F25" s="263">
        <v>0.85808446578240705</v>
      </c>
      <c r="G25" s="263">
        <v>0.81187617532185741</v>
      </c>
      <c r="H25" s="263">
        <v>0.79804603854389722</v>
      </c>
      <c r="I25" s="263">
        <v>0.7479170258001494</v>
      </c>
      <c r="J25" s="263">
        <v>0.76163975976637832</v>
      </c>
    </row>
    <row r="26" spans="1:10">
      <c r="A26" s="247" t="s">
        <v>123</v>
      </c>
      <c r="B26" s="263">
        <v>5.0483704591708721E-2</v>
      </c>
      <c r="C26" s="263">
        <v>5.296629000857301E-2</v>
      </c>
      <c r="D26" s="263">
        <v>6.6142129477965675E-2</v>
      </c>
      <c r="E26" s="263">
        <v>6.3439627269692433E-2</v>
      </c>
      <c r="F26" s="263">
        <v>7.3188232480267873E-2</v>
      </c>
      <c r="G26" s="263">
        <v>8.2256652191783269E-2</v>
      </c>
      <c r="H26" s="263">
        <v>7.1924799750213153E-2</v>
      </c>
      <c r="I26" s="263">
        <v>7.9149911101034573E-2</v>
      </c>
      <c r="J26" s="263">
        <v>8.7736510582973951E-2</v>
      </c>
    </row>
    <row r="27" spans="1:10">
      <c r="A27" s="247" t="s">
        <v>320</v>
      </c>
      <c r="B27" s="263">
        <v>1.8829630042655216E-2</v>
      </c>
      <c r="C27" s="263">
        <v>2.0704248370698085E-2</v>
      </c>
      <c r="D27" s="263">
        <v>2.5245043326501206E-2</v>
      </c>
      <c r="E27" s="263">
        <v>3.0108713006371829E-2</v>
      </c>
      <c r="F27" s="263">
        <v>3.584449979874111E-2</v>
      </c>
      <c r="G27" s="263">
        <v>4.1178958404069647E-2</v>
      </c>
      <c r="H27" s="263">
        <v>4.4865559438459969E-2</v>
      </c>
      <c r="I27" s="263">
        <v>5.1916399174253905E-2</v>
      </c>
      <c r="J27" s="263">
        <v>5.4619762308180775E-2</v>
      </c>
    </row>
    <row r="28" spans="1:10">
      <c r="C28" s="255"/>
      <c r="D28" s="255"/>
      <c r="E28" s="255"/>
      <c r="F28" s="255"/>
      <c r="G28" s="246"/>
      <c r="H28" s="246"/>
    </row>
    <row r="29" spans="1:10">
      <c r="A29" s="253" t="s">
        <v>370</v>
      </c>
      <c r="B29" s="253"/>
      <c r="C29" s="253"/>
      <c r="D29" s="253"/>
      <c r="E29" s="253"/>
      <c r="F29" s="253"/>
      <c r="G29" s="253"/>
      <c r="H29" s="253"/>
      <c r="I29" s="253"/>
      <c r="J29" s="253"/>
    </row>
    <row r="30" spans="1:10">
      <c r="A30" s="277" t="s">
        <v>31</v>
      </c>
      <c r="B30" s="259">
        <v>20745</v>
      </c>
      <c r="C30" s="259">
        <v>22174</v>
      </c>
      <c r="D30" s="259">
        <v>21091</v>
      </c>
      <c r="E30" s="259">
        <v>19314</v>
      </c>
      <c r="F30" s="259">
        <v>22015</v>
      </c>
      <c r="G30" s="259">
        <v>24113</v>
      </c>
      <c r="H30" s="259">
        <v>24463</v>
      </c>
      <c r="I30" s="259">
        <v>24248</v>
      </c>
      <c r="J30" s="259">
        <v>23699</v>
      </c>
    </row>
    <row r="31" spans="1:10">
      <c r="A31" s="277" t="s">
        <v>258</v>
      </c>
      <c r="B31" s="259">
        <v>1177</v>
      </c>
      <c r="C31" s="259">
        <v>1199</v>
      </c>
      <c r="D31" s="259">
        <v>1179</v>
      </c>
      <c r="E31" s="259">
        <v>1180</v>
      </c>
      <c r="F31" s="259">
        <v>1243</v>
      </c>
      <c r="G31" s="259">
        <v>1169</v>
      </c>
      <c r="H31" s="259">
        <v>1113</v>
      </c>
      <c r="I31" s="259">
        <v>1054</v>
      </c>
      <c r="J31" s="259">
        <v>994</v>
      </c>
    </row>
    <row r="32" spans="1:10">
      <c r="A32" s="277" t="s">
        <v>249</v>
      </c>
      <c r="B32" s="259">
        <v>18300</v>
      </c>
      <c r="C32" s="259">
        <v>17810</v>
      </c>
      <c r="D32" s="259">
        <v>17069</v>
      </c>
      <c r="E32" s="259">
        <v>16298</v>
      </c>
      <c r="F32" s="259">
        <v>14729</v>
      </c>
      <c r="G32" s="259">
        <v>14285</v>
      </c>
      <c r="H32" s="259">
        <v>13607</v>
      </c>
      <c r="I32" s="259">
        <v>12889</v>
      </c>
      <c r="J32" s="259">
        <v>12516</v>
      </c>
    </row>
    <row r="33" spans="1:10">
      <c r="A33" s="277" t="s">
        <v>33</v>
      </c>
      <c r="B33" s="259">
        <v>366226</v>
      </c>
      <c r="C33" s="259">
        <v>357882</v>
      </c>
      <c r="D33" s="259">
        <v>351129</v>
      </c>
      <c r="E33" s="259">
        <v>351739</v>
      </c>
      <c r="F33" s="259">
        <v>358004</v>
      </c>
      <c r="G33" s="259">
        <v>361062</v>
      </c>
      <c r="H33" s="259">
        <v>343918</v>
      </c>
      <c r="I33" s="259">
        <v>334849</v>
      </c>
      <c r="J33" s="259">
        <v>331758</v>
      </c>
    </row>
    <row r="34" spans="1:10">
      <c r="A34" s="277" t="s">
        <v>359</v>
      </c>
      <c r="B34" s="284">
        <v>-9505</v>
      </c>
      <c r="C34" s="284">
        <v>-8818</v>
      </c>
      <c r="D34" s="284">
        <v>-8956</v>
      </c>
      <c r="E34" s="284">
        <v>-13525</v>
      </c>
      <c r="F34" s="284">
        <v>-14731</v>
      </c>
      <c r="G34" s="284">
        <v>-14389</v>
      </c>
      <c r="H34" s="284">
        <v>-12565</v>
      </c>
      <c r="I34" s="284">
        <v>-17309</v>
      </c>
      <c r="J34" s="284">
        <v>-12546</v>
      </c>
    </row>
    <row r="35" spans="1:10">
      <c r="A35" s="253" t="s">
        <v>371</v>
      </c>
      <c r="B35" s="283">
        <v>396943</v>
      </c>
      <c r="C35" s="283">
        <v>390247</v>
      </c>
      <c r="D35" s="283">
        <v>381512</v>
      </c>
      <c r="E35" s="283">
        <v>375006</v>
      </c>
      <c r="F35" s="283">
        <v>381260</v>
      </c>
      <c r="G35" s="283">
        <v>386240</v>
      </c>
      <c r="H35" s="283">
        <v>370536</v>
      </c>
      <c r="I35" s="283">
        <v>355731</v>
      </c>
      <c r="J35" s="283">
        <v>356421</v>
      </c>
    </row>
    <row r="36" spans="1:10" ht="9.75" customHeight="1">
      <c r="A36" s="246"/>
      <c r="B36" s="255"/>
      <c r="C36" s="255"/>
      <c r="D36" s="255"/>
      <c r="E36" s="255"/>
      <c r="F36" s="255"/>
      <c r="G36" s="255"/>
      <c r="H36" s="255"/>
      <c r="I36" s="255"/>
      <c r="J36" s="255"/>
    </row>
    <row r="37" spans="1:10">
      <c r="A37" s="277" t="s">
        <v>361</v>
      </c>
      <c r="B37" s="259">
        <v>375121</v>
      </c>
      <c r="C37" s="259">
        <v>370693</v>
      </c>
      <c r="D37" s="259">
        <v>360993</v>
      </c>
      <c r="E37" s="259">
        <v>358709</v>
      </c>
      <c r="F37" s="259">
        <v>362102</v>
      </c>
      <c r="G37" s="259">
        <v>365939</v>
      </c>
      <c r="H37" s="259">
        <v>349133</v>
      </c>
      <c r="I37" s="259">
        <v>337153</v>
      </c>
      <c r="J37" s="259">
        <v>334863</v>
      </c>
    </row>
    <row r="38" spans="1:10">
      <c r="A38" s="277" t="s">
        <v>350</v>
      </c>
      <c r="B38" s="259">
        <v>19801</v>
      </c>
      <c r="C38" s="259">
        <v>17636</v>
      </c>
      <c r="D38" s="259">
        <v>18130</v>
      </c>
      <c r="E38" s="259">
        <v>14251</v>
      </c>
      <c r="F38" s="259">
        <v>17475</v>
      </c>
      <c r="G38" s="259">
        <v>18152</v>
      </c>
      <c r="H38" s="259">
        <v>19508</v>
      </c>
      <c r="I38" s="259">
        <v>17302</v>
      </c>
      <c r="J38" s="259">
        <v>19374</v>
      </c>
    </row>
    <row r="39" spans="1:10">
      <c r="A39" s="277" t="s">
        <v>368</v>
      </c>
      <c r="B39" s="259">
        <v>9349</v>
      </c>
      <c r="C39" s="259">
        <v>8477</v>
      </c>
      <c r="D39" s="259">
        <v>8858</v>
      </c>
      <c r="E39" s="259">
        <v>13258</v>
      </c>
      <c r="F39" s="259">
        <v>14131</v>
      </c>
      <c r="G39" s="259">
        <v>14027</v>
      </c>
      <c r="H39" s="259">
        <v>11756</v>
      </c>
      <c r="I39" s="259">
        <v>16024</v>
      </c>
      <c r="J39" s="259">
        <v>12707</v>
      </c>
    </row>
    <row r="40" spans="1:10">
      <c r="A40" s="277" t="s">
        <v>369</v>
      </c>
      <c r="B40" s="284">
        <v>-7328</v>
      </c>
      <c r="C40" s="284">
        <v>-6559</v>
      </c>
      <c r="D40" s="284">
        <v>-6469</v>
      </c>
      <c r="E40" s="284">
        <v>-11212</v>
      </c>
      <c r="F40" s="284">
        <v>-12448</v>
      </c>
      <c r="G40" s="284">
        <v>-11878</v>
      </c>
      <c r="H40" s="284">
        <v>-9861</v>
      </c>
      <c r="I40" s="284">
        <v>-14748</v>
      </c>
      <c r="J40" s="284">
        <v>-10523</v>
      </c>
    </row>
    <row r="41" spans="1:10">
      <c r="A41" s="253" t="s">
        <v>371</v>
      </c>
      <c r="B41" s="283">
        <v>396943</v>
      </c>
      <c r="C41" s="283">
        <v>390247</v>
      </c>
      <c r="D41" s="283">
        <v>381512</v>
      </c>
      <c r="E41" s="283">
        <v>375006</v>
      </c>
      <c r="F41" s="283">
        <v>381260</v>
      </c>
      <c r="G41" s="283">
        <v>386240</v>
      </c>
      <c r="H41" s="283">
        <v>370536</v>
      </c>
      <c r="I41" s="283">
        <v>355731</v>
      </c>
      <c r="J41" s="283">
        <v>356421</v>
      </c>
    </row>
    <row r="42" spans="1:10" ht="9.75" customHeight="1">
      <c r="A42" s="253"/>
      <c r="B42" s="255"/>
      <c r="C42" s="255"/>
      <c r="D42" s="255"/>
      <c r="E42" s="255"/>
      <c r="F42" s="255"/>
      <c r="G42" s="255"/>
      <c r="H42" s="255"/>
      <c r="I42" s="255"/>
      <c r="J42" s="255"/>
    </row>
    <row r="43" spans="1:10">
      <c r="A43" s="277" t="s">
        <v>321</v>
      </c>
      <c r="B43" s="263">
        <v>1.0166862766071239</v>
      </c>
      <c r="C43" s="263">
        <v>1.0402264952223663</v>
      </c>
      <c r="D43" s="263">
        <v>1.0110634454730187</v>
      </c>
      <c r="E43" s="263">
        <v>1.0201387841303364</v>
      </c>
      <c r="F43" s="263">
        <v>1.0424598400679357</v>
      </c>
      <c r="G43" s="263">
        <v>1.0258073714978255</v>
      </c>
      <c r="H43" s="263">
        <v>1.0688159237835999</v>
      </c>
      <c r="I43" s="263">
        <v>1.0801922116824763</v>
      </c>
      <c r="J43" s="263">
        <v>0.98732981821043519</v>
      </c>
    </row>
    <row r="44" spans="1:10">
      <c r="A44" s="277" t="s">
        <v>123</v>
      </c>
      <c r="B44" s="263">
        <v>4.8979521162784367E-2</v>
      </c>
      <c r="C44" s="263">
        <v>4.4444892466343755E-2</v>
      </c>
      <c r="D44" s="263">
        <v>4.6729092404009472E-2</v>
      </c>
      <c r="E44" s="263">
        <v>3.6898849872351883E-2</v>
      </c>
      <c r="F44" s="263">
        <v>4.438568685421683E-2</v>
      </c>
      <c r="G44" s="263">
        <v>4.5594522227078403E-2</v>
      </c>
      <c r="H44" s="263">
        <v>5.128326458936322E-2</v>
      </c>
      <c r="I44" s="263">
        <v>4.6701702390688812E-2</v>
      </c>
      <c r="J44" s="263">
        <v>5.279824714397837E-2</v>
      </c>
    </row>
    <row r="45" spans="1:10">
      <c r="A45" s="277" t="s">
        <v>320</v>
      </c>
      <c r="B45" s="263">
        <v>2.3125576655263425E-2</v>
      </c>
      <c r="C45" s="263">
        <v>2.1363084227557044E-2</v>
      </c>
      <c r="D45" s="263">
        <v>2.2831014920833753E-2</v>
      </c>
      <c r="E45" s="263">
        <v>3.432776307681154E-2</v>
      </c>
      <c r="F45" s="263">
        <v>3.589208245704939E-2</v>
      </c>
      <c r="G45" s="263">
        <v>3.5233272547335215E-2</v>
      </c>
      <c r="H45" s="263">
        <v>3.090455497808868E-2</v>
      </c>
      <c r="I45" s="263">
        <v>4.3252114154918364E-2</v>
      </c>
      <c r="J45" s="263">
        <v>3.4629262230749108E-2</v>
      </c>
    </row>
    <row r="46" spans="1:10" ht="14.25" customHeight="1">
      <c r="A46" s="246"/>
      <c r="B46" s="246"/>
      <c r="C46" s="246"/>
      <c r="D46" s="246"/>
      <c r="E46" s="246"/>
      <c r="F46" s="246"/>
      <c r="G46" s="246"/>
      <c r="H46" s="246"/>
      <c r="I46" s="246"/>
      <c r="J46" s="246"/>
    </row>
    <row r="47" spans="1:10">
      <c r="A47" s="253" t="s">
        <v>372</v>
      </c>
      <c r="B47" s="246"/>
      <c r="C47" s="246"/>
      <c r="D47" s="246"/>
      <c r="E47" s="246"/>
      <c r="F47" s="246"/>
      <c r="G47" s="246"/>
      <c r="H47" s="246"/>
      <c r="I47" s="246"/>
      <c r="J47" s="246"/>
    </row>
    <row r="48" spans="1:10">
      <c r="A48" s="277" t="s">
        <v>394</v>
      </c>
      <c r="B48" s="265">
        <v>1.6183683803468005E-2</v>
      </c>
      <c r="C48" s="265">
        <v>1.5631125927937948E-2</v>
      </c>
      <c r="D48" s="265">
        <v>1.5328482459267337E-2</v>
      </c>
      <c r="E48" s="265">
        <v>1.6423737220204477E-2</v>
      </c>
      <c r="F48" s="265">
        <v>1.5637622619734563E-2</v>
      </c>
      <c r="G48" s="265">
        <v>1.5694904722452361E-2</v>
      </c>
      <c r="H48" s="265">
        <v>1.5817626357492929E-2</v>
      </c>
      <c r="I48" s="265">
        <v>1.6189199142048347E-2</v>
      </c>
      <c r="J48" s="265">
        <v>1.724084720036137E-2</v>
      </c>
    </row>
    <row r="49" spans="1:10">
      <c r="A49" s="277" t="s">
        <v>177</v>
      </c>
      <c r="B49" s="265">
        <v>4.4225493332795893E-2</v>
      </c>
      <c r="C49" s="265">
        <v>4.5345640068981952E-2</v>
      </c>
      <c r="D49" s="265">
        <v>4.4693220658852145E-2</v>
      </c>
      <c r="E49" s="265">
        <v>4.6153928203815406E-2</v>
      </c>
      <c r="F49" s="265">
        <v>4.6236164297329907E-2</v>
      </c>
      <c r="G49" s="265">
        <v>4.9158554266777135E-2</v>
      </c>
      <c r="H49" s="265">
        <v>5.4226849752790553E-2</v>
      </c>
      <c r="I49" s="265">
        <v>5.5839946476410544E-2</v>
      </c>
      <c r="J49" s="265">
        <v>5.5007982133488204E-2</v>
      </c>
    </row>
    <row r="50" spans="1:10">
      <c r="A50" s="277" t="s">
        <v>362</v>
      </c>
      <c r="B50" s="265">
        <v>8.9408302955336152E-2</v>
      </c>
      <c r="C50" s="265">
        <v>8.4905201064966546E-2</v>
      </c>
      <c r="D50" s="265">
        <v>9.1792656587473001E-2</v>
      </c>
      <c r="E50" s="265">
        <v>9.3169175959851303E-2</v>
      </c>
      <c r="F50" s="265">
        <v>9.2548392173320046E-2</v>
      </c>
      <c r="G50" s="265">
        <v>9.0241818558409279E-2</v>
      </c>
      <c r="H50" s="265">
        <v>9.0531014530302045E-2</v>
      </c>
      <c r="I50" s="265">
        <v>9.4059837349008094E-2</v>
      </c>
      <c r="J50" s="265">
        <v>8.9711324529138298E-2</v>
      </c>
    </row>
    <row r="51" spans="1:10">
      <c r="A51" s="277" t="s">
        <v>363</v>
      </c>
      <c r="B51" s="265">
        <v>7.4040857251544925E-2</v>
      </c>
      <c r="C51" s="265">
        <v>7.5721273962387925E-2</v>
      </c>
      <c r="D51" s="265">
        <v>7.6115561240537644E-2</v>
      </c>
      <c r="E51" s="265">
        <v>7.6353445011546478E-2</v>
      </c>
      <c r="F51" s="265">
        <v>7.5407858154540208E-2</v>
      </c>
      <c r="G51" s="265">
        <v>7.5522990886495445E-2</v>
      </c>
      <c r="H51" s="265">
        <v>6.1980482328302784E-2</v>
      </c>
      <c r="I51" s="265">
        <v>6.0112838071464114E-2</v>
      </c>
      <c r="J51" s="265">
        <v>6.0131137054213975E-2</v>
      </c>
    </row>
    <row r="52" spans="1:10">
      <c r="A52" s="277" t="s">
        <v>364</v>
      </c>
      <c r="B52" s="265">
        <v>6.7306892929211493E-2</v>
      </c>
      <c r="C52" s="265">
        <v>6.9097264040466677E-2</v>
      </c>
      <c r="D52" s="265">
        <v>7.1507580364444628E-2</v>
      </c>
      <c r="E52" s="265">
        <v>7.6390777747556038E-2</v>
      </c>
      <c r="F52" s="265">
        <v>7.5693752295021774E-2</v>
      </c>
      <c r="G52" s="265">
        <v>7.6504246064623027E-2</v>
      </c>
      <c r="H52" s="265">
        <v>8.0116371958460178E-2</v>
      </c>
      <c r="I52" s="265">
        <v>8.6587899283447317E-2</v>
      </c>
      <c r="J52" s="265">
        <v>7.1830784381391663E-2</v>
      </c>
    </row>
    <row r="53" spans="1:10">
      <c r="A53" s="277" t="s">
        <v>365</v>
      </c>
      <c r="B53" s="265">
        <v>1.8806226586688769E-2</v>
      </c>
      <c r="C53" s="265">
        <v>1.9221159932043038E-2</v>
      </c>
      <c r="D53" s="265">
        <v>2.2557612866698818E-2</v>
      </c>
      <c r="E53" s="265">
        <v>2.3228961669946615E-2</v>
      </c>
      <c r="F53" s="265">
        <v>2.3700361957719143E-2</v>
      </c>
      <c r="G53" s="265">
        <v>2.1893123446561722E-2</v>
      </c>
      <c r="H53" s="265">
        <v>2.2677958416995918E-2</v>
      </c>
      <c r="I53" s="265">
        <v>2.3031447919917018E-2</v>
      </c>
      <c r="J53" s="265">
        <v>2.1553163253568111E-2</v>
      </c>
    </row>
    <row r="54" spans="1:10">
      <c r="A54" s="277" t="s">
        <v>366</v>
      </c>
      <c r="B54" s="265">
        <v>0.3165366312039764</v>
      </c>
      <c r="C54" s="265">
        <v>0.31624073983912754</v>
      </c>
      <c r="D54" s="265">
        <v>0.31314349220994359</v>
      </c>
      <c r="E54" s="265">
        <v>0.30638176455843374</v>
      </c>
      <c r="F54" s="265">
        <v>0.2967004144153596</v>
      </c>
      <c r="G54" s="265">
        <v>0.28696665285832645</v>
      </c>
      <c r="H54" s="265">
        <v>0.28206436081784225</v>
      </c>
      <c r="I54" s="265">
        <v>0.28848764937551125</v>
      </c>
      <c r="J54" s="265">
        <v>0.28405453101809375</v>
      </c>
    </row>
    <row r="55" spans="1:10">
      <c r="A55" s="277" t="s">
        <v>175</v>
      </c>
      <c r="B55" s="265">
        <v>0.20012445111766677</v>
      </c>
      <c r="C55" s="265">
        <v>0.20653842310126663</v>
      </c>
      <c r="D55" s="265">
        <v>0.20157950470758457</v>
      </c>
      <c r="E55" s="265">
        <v>0.2039300704522061</v>
      </c>
      <c r="F55" s="265">
        <v>0.20811519697843991</v>
      </c>
      <c r="G55" s="265">
        <v>0.21352009113504558</v>
      </c>
      <c r="H55" s="265">
        <v>0.22551924779238725</v>
      </c>
      <c r="I55" s="265">
        <v>0.21322291281895589</v>
      </c>
      <c r="J55" s="265">
        <v>0.21603945895443871</v>
      </c>
    </row>
    <row r="56" spans="1:10">
      <c r="A56" s="277" t="s">
        <v>176</v>
      </c>
      <c r="B56" s="265">
        <v>3.5874168331473284E-2</v>
      </c>
      <c r="C56" s="265">
        <v>2.7036722896012014E-2</v>
      </c>
      <c r="D56" s="265">
        <v>1.7606261402000462E-2</v>
      </c>
      <c r="E56" s="265">
        <v>1.7383721860450233E-2</v>
      </c>
      <c r="F56" s="265">
        <v>1.4856003776950113E-2</v>
      </c>
      <c r="G56" s="265">
        <v>1.5912386081193039E-2</v>
      </c>
      <c r="H56" s="265">
        <v>1.5874301012587171E-2</v>
      </c>
      <c r="I56" s="265">
        <v>1.6869488461787138E-2</v>
      </c>
      <c r="J56" s="265">
        <v>2.8225048467963448E-2</v>
      </c>
    </row>
    <row r="57" spans="1:10">
      <c r="A57" s="277" t="s">
        <v>367</v>
      </c>
      <c r="B57" s="265">
        <v>0.13749329248783831</v>
      </c>
      <c r="C57" s="265">
        <v>0.14027013660579069</v>
      </c>
      <c r="D57" s="265">
        <v>0.14567562750319779</v>
      </c>
      <c r="E57" s="265">
        <v>0.14058175069198892</v>
      </c>
      <c r="F57" s="265">
        <v>0.15110423333158474</v>
      </c>
      <c r="G57" s="265">
        <v>0.15458782104391053</v>
      </c>
      <c r="H57" s="265">
        <v>0.15118638944663945</v>
      </c>
      <c r="I57" s="265">
        <v>0.14557066997253543</v>
      </c>
      <c r="J57" s="265">
        <v>0.15620572300734245</v>
      </c>
    </row>
    <row r="58" spans="1:10">
      <c r="A58" s="246"/>
      <c r="B58" s="286">
        <v>1</v>
      </c>
      <c r="C58" s="286">
        <v>1.0000076874389809</v>
      </c>
      <c r="D58" s="286">
        <v>1</v>
      </c>
      <c r="E58" s="286">
        <v>0.99999733337599928</v>
      </c>
      <c r="F58" s="286">
        <v>1</v>
      </c>
      <c r="G58" s="286">
        <v>1.0000025890637945</v>
      </c>
      <c r="H58" s="286">
        <v>0.99999460241380056</v>
      </c>
      <c r="I58" s="286">
        <v>0.99997188887108512</v>
      </c>
      <c r="J58" s="286">
        <v>1</v>
      </c>
    </row>
    <row r="59" spans="1:10">
      <c r="A59" s="246"/>
      <c r="B59" s="271"/>
      <c r="C59" s="271"/>
      <c r="D59" s="271"/>
      <c r="E59" s="271"/>
      <c r="F59" s="271"/>
      <c r="G59" s="271"/>
      <c r="H59" s="271"/>
      <c r="I59" s="271"/>
      <c r="J59" s="271"/>
    </row>
    <row r="60" spans="1:10">
      <c r="A60" s="246"/>
      <c r="B60" s="271"/>
      <c r="C60" s="271"/>
      <c r="D60" s="271"/>
      <c r="E60" s="271"/>
      <c r="F60" s="271"/>
      <c r="G60" s="271"/>
      <c r="H60" s="271"/>
      <c r="I60" s="271"/>
      <c r="J60" s="271"/>
    </row>
    <row r="61" spans="1:10">
      <c r="A61" s="246"/>
      <c r="B61" s="246"/>
      <c r="C61" s="246"/>
      <c r="D61" s="246"/>
      <c r="E61" s="246"/>
      <c r="F61" s="246"/>
      <c r="G61" s="246"/>
      <c r="H61" s="246"/>
    </row>
    <row r="62" spans="1:10">
      <c r="A62" s="246"/>
      <c r="B62" s="246"/>
      <c r="C62" s="246"/>
      <c r="D62" s="246"/>
      <c r="E62" s="246"/>
      <c r="F62" s="246"/>
      <c r="G62" s="246"/>
      <c r="H62" s="246"/>
    </row>
    <row r="63" spans="1:10">
      <c r="A63" s="246"/>
      <c r="B63" s="246"/>
      <c r="C63" s="246"/>
      <c r="D63" s="246"/>
      <c r="E63" s="246"/>
      <c r="F63" s="246"/>
      <c r="G63" s="246"/>
      <c r="H63" s="246"/>
    </row>
    <row r="64" spans="1:10">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sheetData>
  <mergeCells count="1">
    <mergeCell ref="A2:J2"/>
  </mergeCells>
  <pageMargins left="0.70866141732283472" right="0.70866141732283472" top="0.74803149606299213" bottom="0.74803149606299213" header="0.31496062992125984" footer="0.31496062992125984"/>
  <pageSetup paperSize="9" scale="97" firstPageNumber="15" orientation="landscape" useFirstPageNumber="1" r:id="rId1"/>
  <headerFooter>
    <oddFooter>&amp;L&amp;"-,Italic"&amp;8______________________________________________________
Arion Bank Factbook 30.09.2017&amp;C&amp;8&amp;P&amp;R&amp;"-,Italic"&amp;8______________________________________________________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6"/>
  <sheetViews>
    <sheetView zoomScaleNormal="100" workbookViewId="0">
      <selection activeCell="B25" sqref="B25"/>
    </sheetView>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378</v>
      </c>
      <c r="B1" s="258">
        <v>0</v>
      </c>
      <c r="C1" s="258">
        <v>1</v>
      </c>
      <c r="D1" s="258">
        <v>2</v>
      </c>
      <c r="E1" s="258">
        <v>3</v>
      </c>
      <c r="F1" s="258">
        <v>4</v>
      </c>
      <c r="G1" s="258">
        <v>5</v>
      </c>
      <c r="H1" s="258">
        <v>6</v>
      </c>
      <c r="I1" s="258">
        <v>7</v>
      </c>
      <c r="J1" s="258">
        <v>8</v>
      </c>
      <c r="K1" s="246"/>
    </row>
    <row r="2" spans="1:11" ht="15.75" thickBot="1">
      <c r="A2" s="250" t="s">
        <v>327</v>
      </c>
      <c r="B2" s="251" t="s">
        <v>282</v>
      </c>
      <c r="C2" s="251" t="s">
        <v>281</v>
      </c>
      <c r="D2" s="251" t="s">
        <v>280</v>
      </c>
      <c r="E2" s="251" t="s">
        <v>279</v>
      </c>
      <c r="F2" s="251" t="s">
        <v>278</v>
      </c>
      <c r="G2" s="251" t="s">
        <v>277</v>
      </c>
      <c r="H2" s="251" t="s">
        <v>276</v>
      </c>
      <c r="I2" s="251" t="s">
        <v>275</v>
      </c>
      <c r="J2" s="251" t="s">
        <v>274</v>
      </c>
      <c r="K2" s="246"/>
    </row>
    <row r="3" spans="1:11" ht="15.75" thickTop="1">
      <c r="A3" s="275"/>
      <c r="B3" s="276"/>
      <c r="C3" s="276"/>
      <c r="D3" s="276"/>
      <c r="E3" s="276"/>
      <c r="F3" s="276"/>
      <c r="G3" s="276"/>
      <c r="H3" s="276"/>
      <c r="I3" s="276"/>
      <c r="J3" s="276"/>
      <c r="K3" s="246"/>
    </row>
    <row r="4" spans="1:11">
      <c r="A4" s="253" t="s">
        <v>411</v>
      </c>
      <c r="B4" s="276"/>
      <c r="C4" s="276"/>
      <c r="D4" s="276"/>
      <c r="E4" s="276"/>
      <c r="F4" s="276"/>
      <c r="G4" s="276"/>
      <c r="H4" s="276"/>
      <c r="I4" s="276"/>
      <c r="J4" s="276"/>
      <c r="K4" s="253"/>
    </row>
    <row r="5" spans="1:11">
      <c r="A5" s="253" t="s">
        <v>53</v>
      </c>
      <c r="B5" s="273">
        <v>221709.81257509001</v>
      </c>
      <c r="C5" s="273">
        <v>221767.36914397002</v>
      </c>
      <c r="D5" s="273">
        <v>214779.14868911001</v>
      </c>
      <c r="E5" s="273">
        <v>211383.85557485002</v>
      </c>
      <c r="F5" s="273">
        <v>207005.23576878998</v>
      </c>
      <c r="G5" s="273">
        <v>208843.74888595002</v>
      </c>
      <c r="H5" s="273">
        <v>204660.63363172003</v>
      </c>
      <c r="I5" s="273">
        <v>201894.51223531002</v>
      </c>
      <c r="J5" s="273">
        <v>174793.90599449002</v>
      </c>
      <c r="K5" s="248"/>
    </row>
    <row r="6" spans="1:11">
      <c r="A6" s="277" t="s">
        <v>415</v>
      </c>
      <c r="B6" s="279">
        <v>-174.21487483999999</v>
      </c>
      <c r="C6" s="279">
        <v>-173.52467514</v>
      </c>
      <c r="D6" s="279">
        <v>-172.55442531999998</v>
      </c>
      <c r="E6" s="279">
        <v>-171.85406631999999</v>
      </c>
      <c r="F6" s="279">
        <v>-65.789148089999998</v>
      </c>
      <c r="G6" s="279">
        <v>-9605.3223529299994</v>
      </c>
      <c r="H6" s="279">
        <v>-9507.7281763299998</v>
      </c>
      <c r="I6" s="279">
        <v>-9108.2969601700006</v>
      </c>
      <c r="J6" s="279">
        <v>-1286.53718976</v>
      </c>
      <c r="K6" s="277"/>
    </row>
    <row r="7" spans="1:11">
      <c r="A7" s="277" t="s">
        <v>17</v>
      </c>
      <c r="B7" s="279">
        <v>-12755</v>
      </c>
      <c r="C7" s="279">
        <v>-11639</v>
      </c>
      <c r="D7" s="279">
        <v>-11121</v>
      </c>
      <c r="E7" s="279">
        <v>-11057</v>
      </c>
      <c r="F7" s="279">
        <v>-11077</v>
      </c>
      <c r="G7" s="279">
        <v>-9152</v>
      </c>
      <c r="H7" s="279">
        <v>-9153</v>
      </c>
      <c r="I7" s="279">
        <v>-9285</v>
      </c>
      <c r="J7" s="279">
        <v>-9194</v>
      </c>
      <c r="K7" s="277"/>
    </row>
    <row r="8" spans="1:11">
      <c r="A8" s="277" t="s">
        <v>109</v>
      </c>
      <c r="B8" s="279">
        <v>-286</v>
      </c>
      <c r="C8" s="279">
        <v>-413</v>
      </c>
      <c r="D8" s="279">
        <v>-462</v>
      </c>
      <c r="E8" s="279">
        <v>-288</v>
      </c>
      <c r="F8" s="279">
        <v>-241</v>
      </c>
      <c r="G8" s="279">
        <v>-221</v>
      </c>
      <c r="H8" s="279">
        <v>-209</v>
      </c>
      <c r="I8" s="279">
        <v>-205</v>
      </c>
      <c r="J8" s="279">
        <v>-987</v>
      </c>
      <c r="K8" s="277"/>
    </row>
    <row r="9" spans="1:11">
      <c r="A9" s="277" t="s">
        <v>376</v>
      </c>
      <c r="B9" s="295">
        <v>-684</v>
      </c>
      <c r="C9" s="295">
        <v>-106</v>
      </c>
      <c r="D9" s="295">
        <v>-98</v>
      </c>
      <c r="E9" s="295">
        <v>-149</v>
      </c>
      <c r="F9" s="295">
        <v>-1699</v>
      </c>
      <c r="G9" s="295">
        <v>-515</v>
      </c>
      <c r="H9" s="295">
        <v>-2921</v>
      </c>
      <c r="I9" s="295">
        <v>-3151</v>
      </c>
      <c r="J9" s="295">
        <v>-222</v>
      </c>
      <c r="K9" s="277"/>
    </row>
    <row r="10" spans="1:11">
      <c r="A10" s="253" t="s">
        <v>408</v>
      </c>
      <c r="B10" s="295">
        <v>207810.59770025001</v>
      </c>
      <c r="C10" s="295">
        <v>209435.84446883001</v>
      </c>
      <c r="D10" s="295">
        <v>202925.59426379</v>
      </c>
      <c r="E10" s="295">
        <v>199718.00150853003</v>
      </c>
      <c r="F10" s="295">
        <v>193922.44662069998</v>
      </c>
      <c r="G10" s="295">
        <v>189350.42653302001</v>
      </c>
      <c r="H10" s="295">
        <v>182869.90545539002</v>
      </c>
      <c r="I10" s="295">
        <v>180145.21527514001</v>
      </c>
      <c r="J10" s="295">
        <v>163104.36880473001</v>
      </c>
      <c r="K10" s="253"/>
    </row>
    <row r="11" spans="1:11">
      <c r="A11" s="277" t="s">
        <v>415</v>
      </c>
      <c r="B11" s="296">
        <v>174.21487483999999</v>
      </c>
      <c r="C11" s="296">
        <v>173.52467514</v>
      </c>
      <c r="D11" s="296">
        <v>172.55442531999998</v>
      </c>
      <c r="E11" s="296">
        <v>171.85406631999999</v>
      </c>
      <c r="F11" s="296">
        <v>65.789148089999998</v>
      </c>
      <c r="G11" s="296">
        <v>9605.3223529299994</v>
      </c>
      <c r="H11" s="296">
        <v>9507.7281763299998</v>
      </c>
      <c r="I11" s="296">
        <v>9108.2969601700006</v>
      </c>
      <c r="J11" s="296">
        <v>1286.53718976</v>
      </c>
      <c r="K11" s="277"/>
    </row>
    <row r="12" spans="1:11">
      <c r="A12" s="253" t="s">
        <v>128</v>
      </c>
      <c r="B12" s="295">
        <v>207984.81257509001</v>
      </c>
      <c r="C12" s="295">
        <v>209609.36914397002</v>
      </c>
      <c r="D12" s="295">
        <v>203098.14868911001</v>
      </c>
      <c r="E12" s="295">
        <v>199889.85557485002</v>
      </c>
      <c r="F12" s="295">
        <v>193988.23576878998</v>
      </c>
      <c r="G12" s="295">
        <v>198955.74888595002</v>
      </c>
      <c r="H12" s="295">
        <v>192377.63363172003</v>
      </c>
      <c r="I12" s="295">
        <v>189253.51223531002</v>
      </c>
      <c r="J12" s="295">
        <v>164390.90599449002</v>
      </c>
      <c r="K12" s="253"/>
    </row>
    <row r="13" spans="1:11">
      <c r="A13" s="277" t="s">
        <v>377</v>
      </c>
      <c r="B13" s="279">
        <v>0</v>
      </c>
      <c r="C13" s="279">
        <v>0</v>
      </c>
      <c r="D13" s="279">
        <v>0</v>
      </c>
      <c r="E13" s="279">
        <v>0</v>
      </c>
      <c r="F13" s="273">
        <v>0</v>
      </c>
      <c r="G13" s="273">
        <v>9552.5796481699999</v>
      </c>
      <c r="H13" s="273">
        <v>9921.0325294300001</v>
      </c>
      <c r="I13" s="273">
        <v>10364.867906790001</v>
      </c>
      <c r="J13" s="273">
        <v>10378.125930850001</v>
      </c>
      <c r="K13" s="277"/>
    </row>
    <row r="14" spans="1:11">
      <c r="A14" s="277" t="s">
        <v>407</v>
      </c>
      <c r="B14" s="279">
        <v>0</v>
      </c>
      <c r="C14" s="279">
        <v>0</v>
      </c>
      <c r="D14" s="279">
        <v>0</v>
      </c>
      <c r="E14" s="279">
        <v>0</v>
      </c>
      <c r="F14" s="279">
        <v>0</v>
      </c>
      <c r="G14" s="279">
        <v>-1504</v>
      </c>
      <c r="H14" s="279">
        <v>-1055</v>
      </c>
      <c r="I14" s="279">
        <v>-771</v>
      </c>
      <c r="J14" s="279">
        <v>-597</v>
      </c>
      <c r="K14" s="277"/>
    </row>
    <row r="15" spans="1:11" s="245" customFormat="1">
      <c r="A15" s="277" t="s">
        <v>376</v>
      </c>
      <c r="B15" s="279">
        <v>0</v>
      </c>
      <c r="C15" s="279">
        <v>0</v>
      </c>
      <c r="D15" s="279">
        <v>0</v>
      </c>
      <c r="E15" s="279">
        <v>0</v>
      </c>
      <c r="F15" s="279">
        <v>0</v>
      </c>
      <c r="G15" s="279">
        <v>-515</v>
      </c>
      <c r="H15" s="279">
        <v>-2921</v>
      </c>
      <c r="I15" s="279">
        <v>-3118</v>
      </c>
      <c r="J15" s="279">
        <v>-189</v>
      </c>
      <c r="K15" s="277"/>
    </row>
    <row r="16" spans="1:11" s="245" customFormat="1">
      <c r="A16" s="277" t="s">
        <v>414</v>
      </c>
      <c r="B16" s="295">
        <v>3950</v>
      </c>
      <c r="C16" s="295">
        <v>4471</v>
      </c>
      <c r="D16" s="295">
        <v>4987</v>
      </c>
      <c r="E16" s="295">
        <v>4557</v>
      </c>
      <c r="F16" s="295">
        <v>4633</v>
      </c>
      <c r="G16" s="295">
        <v>0</v>
      </c>
      <c r="H16" s="295">
        <v>0</v>
      </c>
      <c r="I16" s="295">
        <v>0</v>
      </c>
      <c r="J16" s="295">
        <v>0</v>
      </c>
      <c r="K16" s="277"/>
    </row>
    <row r="17" spans="1:11" s="245" customFormat="1">
      <c r="A17" s="253" t="s">
        <v>410</v>
      </c>
      <c r="B17" s="279">
        <v>3950</v>
      </c>
      <c r="C17" s="279">
        <v>4471</v>
      </c>
      <c r="D17" s="279">
        <v>4987</v>
      </c>
      <c r="E17" s="279">
        <v>4557</v>
      </c>
      <c r="F17" s="279">
        <v>4633</v>
      </c>
      <c r="G17" s="279">
        <v>7533.5796481699999</v>
      </c>
      <c r="H17" s="279">
        <v>5945.0325294300001</v>
      </c>
      <c r="I17" s="279">
        <v>6475.8679067900011</v>
      </c>
      <c r="J17" s="279">
        <v>9592.1259308500012</v>
      </c>
      <c r="K17" s="253"/>
    </row>
    <row r="18" spans="1:11" ht="15.75" thickBot="1">
      <c r="A18" s="253" t="s">
        <v>322</v>
      </c>
      <c r="B18" s="297">
        <v>211934.81257509001</v>
      </c>
      <c r="C18" s="297">
        <v>214080.36914397002</v>
      </c>
      <c r="D18" s="297">
        <v>208085.14868911001</v>
      </c>
      <c r="E18" s="297">
        <v>204446.85557485002</v>
      </c>
      <c r="F18" s="297">
        <v>198621.23576878998</v>
      </c>
      <c r="G18" s="297">
        <v>206489.32853412002</v>
      </c>
      <c r="H18" s="297">
        <v>198322.66616115003</v>
      </c>
      <c r="I18" s="297">
        <v>195729.38014210001</v>
      </c>
      <c r="J18" s="297">
        <v>173983.03192534001</v>
      </c>
      <c r="K18" s="253"/>
    </row>
    <row r="19" spans="1:11" ht="15.75" thickTop="1">
      <c r="A19" s="247"/>
      <c r="B19" s="265"/>
      <c r="C19" s="265"/>
      <c r="D19" s="265"/>
      <c r="E19" s="265"/>
      <c r="F19" s="265"/>
      <c r="G19" s="265"/>
      <c r="H19" s="265"/>
      <c r="I19" s="265"/>
      <c r="J19" s="265"/>
      <c r="K19" s="247"/>
    </row>
    <row r="20" spans="1:11">
      <c r="A20" s="253" t="s">
        <v>26</v>
      </c>
      <c r="B20" s="255"/>
      <c r="C20" s="255"/>
      <c r="D20" s="255"/>
      <c r="E20" s="255"/>
      <c r="F20" s="255"/>
      <c r="G20" s="255"/>
      <c r="H20" s="255"/>
      <c r="I20" s="255"/>
      <c r="J20" s="255"/>
      <c r="K20" s="253"/>
    </row>
    <row r="21" spans="1:11">
      <c r="A21" s="277" t="s">
        <v>413</v>
      </c>
      <c r="B21" s="273">
        <v>609559</v>
      </c>
      <c r="C21" s="273">
        <v>585148</v>
      </c>
      <c r="D21" s="273">
        <v>571727</v>
      </c>
      <c r="E21" s="273">
        <v>577661</v>
      </c>
      <c r="F21" s="273">
        <v>621495</v>
      </c>
      <c r="G21" s="273">
        <v>647815</v>
      </c>
      <c r="H21" s="273">
        <v>635499</v>
      </c>
      <c r="I21" s="273">
        <v>567242</v>
      </c>
      <c r="J21" s="273">
        <v>645358</v>
      </c>
      <c r="K21" s="277"/>
    </row>
    <row r="22" spans="1:11">
      <c r="A22" s="244" t="s">
        <v>417</v>
      </c>
      <c r="B22" s="273">
        <v>65359</v>
      </c>
      <c r="C22" s="273">
        <v>61101</v>
      </c>
      <c r="D22" s="273">
        <v>59042</v>
      </c>
      <c r="E22" s="279">
        <v>68074</v>
      </c>
      <c r="F22" s="279">
        <v>42408</v>
      </c>
      <c r="G22" s="279">
        <v>0</v>
      </c>
      <c r="H22" s="279">
        <v>0</v>
      </c>
      <c r="I22" s="279">
        <v>113791</v>
      </c>
      <c r="J22" s="279">
        <v>0</v>
      </c>
      <c r="K22" s="244"/>
    </row>
    <row r="23" spans="1:11">
      <c r="A23" s="247" t="s">
        <v>430</v>
      </c>
      <c r="B23" s="279">
        <v>6268</v>
      </c>
      <c r="C23" s="279">
        <v>6721</v>
      </c>
      <c r="D23" s="279">
        <v>6708</v>
      </c>
      <c r="E23" s="279">
        <v>5550</v>
      </c>
      <c r="F23" s="279">
        <v>0</v>
      </c>
      <c r="G23" s="279">
        <v>0</v>
      </c>
      <c r="H23" s="279">
        <v>0</v>
      </c>
      <c r="I23" s="279">
        <v>0</v>
      </c>
      <c r="J23" s="279">
        <v>0</v>
      </c>
      <c r="K23" s="247"/>
    </row>
    <row r="24" spans="1:11">
      <c r="A24" s="277" t="s">
        <v>419</v>
      </c>
      <c r="B24" s="273">
        <v>4250</v>
      </c>
      <c r="C24" s="273">
        <v>2272</v>
      </c>
      <c r="D24" s="273">
        <v>1709</v>
      </c>
      <c r="E24" s="273">
        <v>5449</v>
      </c>
      <c r="F24" s="273">
        <v>2578</v>
      </c>
      <c r="G24" s="273">
        <v>4046</v>
      </c>
      <c r="H24" s="273">
        <v>10649</v>
      </c>
      <c r="I24" s="273">
        <v>38401</v>
      </c>
      <c r="J24" s="273">
        <v>5255</v>
      </c>
      <c r="K24" s="277"/>
    </row>
    <row r="25" spans="1:11">
      <c r="A25" s="277" t="s">
        <v>39</v>
      </c>
      <c r="B25" s="273">
        <v>8237</v>
      </c>
      <c r="C25" s="273">
        <v>10390</v>
      </c>
      <c r="D25" s="273">
        <v>15603</v>
      </c>
      <c r="E25" s="273">
        <v>12966</v>
      </c>
      <c r="F25" s="273">
        <v>10926</v>
      </c>
      <c r="G25" s="273">
        <v>9509</v>
      </c>
      <c r="H25" s="273">
        <v>7994</v>
      </c>
      <c r="I25" s="273">
        <v>7035</v>
      </c>
      <c r="J25" s="273">
        <v>7317</v>
      </c>
      <c r="K25" s="277"/>
    </row>
    <row r="26" spans="1:11">
      <c r="A26" s="277" t="s">
        <v>421</v>
      </c>
      <c r="B26" s="273">
        <v>2583</v>
      </c>
      <c r="C26" s="273">
        <v>2770</v>
      </c>
      <c r="D26" s="273">
        <v>2391</v>
      </c>
      <c r="E26" s="273">
        <v>2678</v>
      </c>
      <c r="F26" s="279">
        <v>815</v>
      </c>
      <c r="G26" s="279">
        <v>0</v>
      </c>
      <c r="H26" s="279">
        <v>0</v>
      </c>
      <c r="I26" s="279">
        <v>0</v>
      </c>
      <c r="J26" s="279">
        <v>0</v>
      </c>
      <c r="K26" s="277"/>
    </row>
    <row r="27" spans="1:11">
      <c r="A27" s="277" t="s">
        <v>40</v>
      </c>
      <c r="B27" s="298">
        <v>86490</v>
      </c>
      <c r="C27" s="298">
        <v>86490</v>
      </c>
      <c r="D27" s="298">
        <v>86490</v>
      </c>
      <c r="E27" s="298">
        <v>86490</v>
      </c>
      <c r="F27" s="298">
        <v>81441</v>
      </c>
      <c r="G27" s="298">
        <v>81441</v>
      </c>
      <c r="H27" s="298">
        <v>81441</v>
      </c>
      <c r="I27" s="298">
        <v>81441</v>
      </c>
      <c r="J27" s="298">
        <v>82211</v>
      </c>
      <c r="K27" s="277"/>
    </row>
    <row r="28" spans="1:11">
      <c r="A28" s="253" t="s">
        <v>396</v>
      </c>
      <c r="B28" s="299">
        <v>782746</v>
      </c>
      <c r="C28" s="299">
        <v>754892</v>
      </c>
      <c r="D28" s="299">
        <v>743670</v>
      </c>
      <c r="E28" s="299">
        <v>758868</v>
      </c>
      <c r="F28" s="299">
        <v>759663</v>
      </c>
      <c r="G28" s="299">
        <v>742811</v>
      </c>
      <c r="H28" s="299">
        <v>735583</v>
      </c>
      <c r="I28" s="299">
        <v>807910</v>
      </c>
      <c r="J28" s="299">
        <v>740141</v>
      </c>
      <c r="K28" s="253"/>
    </row>
    <row r="29" spans="1:11">
      <c r="K29" s="267"/>
    </row>
    <row r="30" spans="1:11">
      <c r="A30" s="253" t="s">
        <v>380</v>
      </c>
      <c r="B30" s="262"/>
      <c r="C30" s="265"/>
      <c r="D30" s="265"/>
      <c r="E30" s="265"/>
      <c r="F30" s="265"/>
      <c r="G30" s="265"/>
      <c r="H30" s="265"/>
      <c r="I30" s="265"/>
      <c r="J30" s="265"/>
      <c r="K30" s="253"/>
    </row>
    <row r="31" spans="1:11">
      <c r="A31" s="277" t="s">
        <v>422</v>
      </c>
      <c r="B31" s="265">
        <v>0.26558871577567944</v>
      </c>
      <c r="C31" s="265">
        <v>0.27743952171933361</v>
      </c>
      <c r="D31" s="265">
        <v>0.27267350297174359</v>
      </c>
      <c r="E31" s="265">
        <v>0.26511788899580446</v>
      </c>
      <c r="F31" s="265">
        <v>0.255</v>
      </c>
      <c r="G31" s="265">
        <v>0.255</v>
      </c>
      <c r="H31" s="265">
        <v>0.249</v>
      </c>
      <c r="I31" s="265">
        <v>0.223</v>
      </c>
      <c r="J31" s="265">
        <v>0.22</v>
      </c>
      <c r="K31" s="277"/>
    </row>
    <row r="32" spans="1:11">
      <c r="A32" s="277" t="s">
        <v>102</v>
      </c>
      <c r="B32" s="265">
        <v>0.26600000000000001</v>
      </c>
      <c r="C32" s="265">
        <v>0.27800000000000002</v>
      </c>
      <c r="D32" s="265">
        <v>0.27300000000000002</v>
      </c>
      <c r="E32" s="265">
        <v>0.26600000000000001</v>
      </c>
      <c r="F32" s="265">
        <v>0.255</v>
      </c>
      <c r="G32" s="265">
        <v>0.26800000000000002</v>
      </c>
      <c r="H32" s="265">
        <v>0.26200000000000001</v>
      </c>
      <c r="I32" s="265">
        <v>0.23400000000000001</v>
      </c>
      <c r="J32" s="265">
        <v>0.222</v>
      </c>
      <c r="K32" s="277"/>
    </row>
    <row r="33" spans="1:11">
      <c r="A33" s="277" t="s">
        <v>404</v>
      </c>
      <c r="B33" s="265">
        <v>0.27100000000000002</v>
      </c>
      <c r="C33" s="265">
        <v>0.28399999999999997</v>
      </c>
      <c r="D33" s="265">
        <v>0.28000000000000003</v>
      </c>
      <c r="E33" s="265">
        <v>0.27200000000000002</v>
      </c>
      <c r="F33" s="265">
        <v>0.26100000000000001</v>
      </c>
      <c r="G33" s="265">
        <v>0.27800000000000002</v>
      </c>
      <c r="H33" s="265">
        <v>0.27</v>
      </c>
      <c r="I33" s="265">
        <v>0.24199999999999999</v>
      </c>
      <c r="J33" s="265">
        <v>0.23499999999999999</v>
      </c>
      <c r="K33" s="277"/>
    </row>
    <row r="34" spans="1:11">
      <c r="A34" s="277"/>
      <c r="B34" s="265"/>
      <c r="C34" s="265"/>
      <c r="D34" s="265"/>
      <c r="E34" s="265"/>
      <c r="F34" s="265"/>
      <c r="G34" s="265"/>
      <c r="H34" s="265"/>
      <c r="I34" s="265"/>
      <c r="J34" s="265"/>
      <c r="K34" s="277"/>
    </row>
    <row r="35" spans="1:11">
      <c r="A35" s="253" t="s">
        <v>382</v>
      </c>
      <c r="B35" s="265"/>
      <c r="C35" s="265"/>
      <c r="D35" s="265"/>
      <c r="E35" s="265"/>
      <c r="F35" s="265"/>
      <c r="G35" s="265"/>
      <c r="H35" s="265"/>
      <c r="I35" s="265"/>
      <c r="J35" s="265"/>
      <c r="K35" s="253"/>
    </row>
    <row r="36" spans="1:11">
      <c r="A36" s="277" t="s">
        <v>383</v>
      </c>
      <c r="B36" s="273">
        <v>1127094</v>
      </c>
      <c r="C36" s="273">
        <v>1100729</v>
      </c>
      <c r="D36" s="273">
        <v>1094641</v>
      </c>
      <c r="E36" s="273">
        <v>1011735</v>
      </c>
      <c r="F36" s="273">
        <v>1010192</v>
      </c>
      <c r="G36" s="273">
        <v>1010894</v>
      </c>
      <c r="H36" s="273">
        <v>999855</v>
      </c>
      <c r="I36" s="273">
        <v>982348</v>
      </c>
      <c r="J36" s="279">
        <v>989972</v>
      </c>
      <c r="K36" s="277"/>
    </row>
    <row r="37" spans="1:11">
      <c r="A37" s="277" t="s">
        <v>384</v>
      </c>
      <c r="B37" s="273">
        <v>12802</v>
      </c>
      <c r="C37" s="273">
        <v>9934</v>
      </c>
      <c r="D37" s="273">
        <v>7450</v>
      </c>
      <c r="E37" s="273">
        <v>8226</v>
      </c>
      <c r="F37" s="273">
        <v>7298</v>
      </c>
      <c r="G37" s="273">
        <v>4171</v>
      </c>
      <c r="H37" s="273">
        <v>3996</v>
      </c>
      <c r="I37" s="273">
        <v>3789</v>
      </c>
      <c r="J37" s="279">
        <v>3664</v>
      </c>
      <c r="K37" s="277"/>
    </row>
    <row r="38" spans="1:11">
      <c r="A38" s="277" t="s">
        <v>385</v>
      </c>
      <c r="B38" s="273">
        <v>10987</v>
      </c>
      <c r="C38" s="273">
        <v>9014</v>
      </c>
      <c r="D38" s="273">
        <v>10115</v>
      </c>
      <c r="E38" s="273">
        <v>9330</v>
      </c>
      <c r="F38" s="273">
        <v>12683</v>
      </c>
      <c r="G38" s="273">
        <v>12665</v>
      </c>
      <c r="H38" s="273">
        <v>16590</v>
      </c>
      <c r="I38" s="273">
        <v>16287</v>
      </c>
      <c r="J38" s="279">
        <v>7005</v>
      </c>
      <c r="K38" s="277"/>
    </row>
    <row r="39" spans="1:11">
      <c r="A39" s="277" t="s">
        <v>386</v>
      </c>
      <c r="B39" s="273">
        <v>97323</v>
      </c>
      <c r="C39" s="273">
        <v>86171</v>
      </c>
      <c r="D39" s="273">
        <v>80142</v>
      </c>
      <c r="E39" s="273">
        <v>83156</v>
      </c>
      <c r="F39" s="273">
        <v>83711</v>
      </c>
      <c r="G39" s="273">
        <v>71987</v>
      </c>
      <c r="H39" s="273">
        <v>90814</v>
      </c>
      <c r="I39" s="273">
        <v>127675</v>
      </c>
      <c r="J39" s="295">
        <v>95076</v>
      </c>
      <c r="K39" s="277"/>
    </row>
    <row r="40" spans="1:11">
      <c r="A40" s="253" t="s">
        <v>387</v>
      </c>
      <c r="B40" s="299">
        <v>1248206</v>
      </c>
      <c r="C40" s="299">
        <v>1205848</v>
      </c>
      <c r="D40" s="299">
        <v>1192348</v>
      </c>
      <c r="E40" s="299">
        <v>1112447</v>
      </c>
      <c r="F40" s="299">
        <v>1113884</v>
      </c>
      <c r="G40" s="299">
        <v>1099717</v>
      </c>
      <c r="H40" s="299">
        <v>1111255</v>
      </c>
      <c r="I40" s="299">
        <v>1130099</v>
      </c>
      <c r="J40" s="279">
        <v>1095717</v>
      </c>
      <c r="K40" s="253"/>
    </row>
    <row r="41" spans="1:11">
      <c r="A41" s="253" t="s">
        <v>128</v>
      </c>
      <c r="B41" s="299">
        <v>207984.81257509001</v>
      </c>
      <c r="C41" s="299">
        <v>209609.36914397002</v>
      </c>
      <c r="D41" s="299">
        <v>203098.14868911001</v>
      </c>
      <c r="E41" s="299">
        <v>199889.85557485002</v>
      </c>
      <c r="F41" s="299">
        <v>193988.23576878998</v>
      </c>
      <c r="G41" s="299">
        <v>198955.74888595002</v>
      </c>
      <c r="H41" s="299">
        <v>192377.63363172003</v>
      </c>
      <c r="I41" s="299">
        <v>189253.51223531002</v>
      </c>
      <c r="J41" s="299">
        <v>164390.90599449002</v>
      </c>
      <c r="K41" s="253"/>
    </row>
    <row r="42" spans="1:11">
      <c r="A42" s="253" t="s">
        <v>418</v>
      </c>
      <c r="B42" s="278">
        <v>0.16662634212621955</v>
      </c>
      <c r="C42" s="278">
        <v>0.17382704951204464</v>
      </c>
      <c r="D42" s="278">
        <v>0.17033533834081996</v>
      </c>
      <c r="E42" s="278">
        <v>0.1796849647668608</v>
      </c>
      <c r="F42" s="278">
        <v>0.17415547759012609</v>
      </c>
      <c r="G42" s="278">
        <v>0.18091563556805978</v>
      </c>
      <c r="H42" s="278">
        <v>0.17311778124732846</v>
      </c>
      <c r="I42" s="278">
        <v>0.16746585918578816</v>
      </c>
      <c r="J42" s="278">
        <v>0.15003144060008194</v>
      </c>
      <c r="K42" s="253"/>
    </row>
    <row r="43" spans="1:11">
      <c r="A43" s="266"/>
      <c r="B43" s="265"/>
      <c r="C43" s="265"/>
      <c r="D43" s="265"/>
      <c r="E43" s="265"/>
      <c r="F43" s="265"/>
      <c r="G43" s="265"/>
      <c r="H43" s="265"/>
      <c r="I43" s="265"/>
      <c r="J43" s="265"/>
      <c r="K43" s="266"/>
    </row>
    <row r="44" spans="1:11">
      <c r="A44" s="253" t="s">
        <v>381</v>
      </c>
      <c r="B44" s="265"/>
      <c r="C44" s="265"/>
      <c r="D44" s="265"/>
      <c r="E44" s="265"/>
      <c r="F44" s="265"/>
      <c r="G44" s="265"/>
      <c r="H44" s="265"/>
      <c r="I44" s="265"/>
      <c r="J44" s="265"/>
      <c r="K44" s="253"/>
    </row>
    <row r="45" spans="1:11">
      <c r="A45" s="277" t="s">
        <v>34</v>
      </c>
      <c r="B45" s="274">
        <v>1.8193565423438231E-2</v>
      </c>
      <c r="C45" s="274">
        <v>2.7881977155088195E-2</v>
      </c>
      <c r="D45" s="274">
        <v>1.7910858903344578E-2</v>
      </c>
      <c r="E45" s="274">
        <v>2.8608936588348441E-2</v>
      </c>
      <c r="F45" s="274">
        <v>3.0695338241242192E-2</v>
      </c>
      <c r="G45" s="274">
        <v>2.5610756220189348E-2</v>
      </c>
      <c r="H45" s="274">
        <v>1.4942720865775961E-2</v>
      </c>
      <c r="I45" s="274">
        <v>7.0181291982509969E-2</v>
      </c>
      <c r="J45" s="274">
        <v>5.0979945823083343E-2</v>
      </c>
      <c r="K45" s="277"/>
    </row>
    <row r="46" spans="1:11">
      <c r="A46" s="277" t="s">
        <v>318</v>
      </c>
      <c r="B46" s="274">
        <v>0.68370891083149987</v>
      </c>
      <c r="C46" s="274">
        <v>0.67017317448365499</v>
      </c>
      <c r="D46" s="274">
        <v>0.66419945756535737</v>
      </c>
      <c r="E46" s="274">
        <v>0.7271231209751724</v>
      </c>
      <c r="F46" s="274">
        <v>0.73151506967555435</v>
      </c>
      <c r="G46" s="274">
        <v>0.71768821025483276</v>
      </c>
      <c r="H46" s="274">
        <v>0.71512564059481198</v>
      </c>
      <c r="I46" s="274">
        <v>0.79908655264680195</v>
      </c>
      <c r="J46" s="274">
        <v>0.73319367356518528</v>
      </c>
      <c r="K46" s="277"/>
    </row>
    <row r="48" spans="1:11">
      <c r="A48" s="280" t="s">
        <v>429</v>
      </c>
      <c r="K48" s="280"/>
    </row>
    <row r="49" spans="1:11">
      <c r="A49" s="280" t="s">
        <v>431</v>
      </c>
      <c r="K49" s="280"/>
    </row>
    <row r="50" spans="1:11">
      <c r="A50" s="280"/>
      <c r="K50" s="280"/>
    </row>
    <row r="51" spans="1:11">
      <c r="K51" s="246"/>
    </row>
    <row r="52" spans="1:11">
      <c r="K52" s="246"/>
    </row>
    <row r="53" spans="1:11">
      <c r="K53" s="246"/>
    </row>
    <row r="54" spans="1:11">
      <c r="K54" s="246"/>
    </row>
    <row r="55" spans="1:11">
      <c r="K55" s="246"/>
    </row>
    <row r="56" spans="1:11">
      <c r="A56" s="266"/>
      <c r="B56" s="265"/>
      <c r="C56" s="265"/>
      <c r="D56" s="265"/>
      <c r="E56" s="265"/>
      <c r="F56" s="265"/>
      <c r="G56" s="265"/>
      <c r="H56" s="265"/>
      <c r="I56" s="265"/>
      <c r="J56" s="265"/>
      <c r="K56" s="246"/>
    </row>
    <row r="57" spans="1:11">
      <c r="A57" s="246"/>
      <c r="B57" s="263"/>
      <c r="C57" s="263"/>
      <c r="D57" s="263"/>
      <c r="E57" s="263"/>
      <c r="F57" s="263"/>
      <c r="G57" s="263"/>
      <c r="H57" s="263"/>
      <c r="I57" s="263"/>
      <c r="J57" s="263"/>
      <c r="K57" s="246"/>
    </row>
    <row r="58" spans="1:11">
      <c r="A58" s="267"/>
      <c r="B58" s="262"/>
      <c r="C58" s="262"/>
      <c r="D58" s="262"/>
      <c r="E58" s="262"/>
      <c r="F58" s="262"/>
      <c r="G58" s="262"/>
      <c r="H58" s="262"/>
      <c r="I58" s="262"/>
      <c r="J58" s="262"/>
      <c r="K58" s="246"/>
    </row>
    <row r="59" spans="1:11">
      <c r="A59" s="266"/>
      <c r="B59" s="265"/>
      <c r="C59" s="265"/>
      <c r="D59" s="265"/>
      <c r="E59" s="265"/>
      <c r="F59" s="265"/>
      <c r="G59" s="265"/>
      <c r="H59" s="265"/>
      <c r="I59" s="265"/>
      <c r="J59" s="265"/>
      <c r="K59" s="246"/>
    </row>
    <row r="60" spans="1:11">
      <c r="A60" s="266"/>
      <c r="B60" s="265"/>
      <c r="C60" s="265"/>
      <c r="D60" s="265"/>
      <c r="E60" s="265"/>
      <c r="F60" s="265"/>
      <c r="G60" s="265"/>
      <c r="H60" s="265"/>
      <c r="I60" s="265"/>
      <c r="J60" s="265"/>
      <c r="K60" s="246"/>
    </row>
    <row r="61" spans="1:11">
      <c r="A61" s="266"/>
      <c r="B61" s="265"/>
      <c r="C61" s="265"/>
      <c r="D61" s="265"/>
      <c r="E61" s="265"/>
      <c r="F61" s="265"/>
      <c r="G61" s="265"/>
      <c r="H61" s="265"/>
      <c r="I61" s="265"/>
      <c r="J61" s="265"/>
      <c r="K61" s="246"/>
    </row>
    <row r="62" spans="1:11">
      <c r="A62" s="246"/>
      <c r="B62" s="246"/>
      <c r="C62" s="246"/>
      <c r="D62" s="246"/>
      <c r="E62" s="246"/>
      <c r="F62" s="246"/>
      <c r="G62" s="246"/>
      <c r="H62" s="246"/>
      <c r="I62" s="246"/>
      <c r="J62" s="246"/>
      <c r="K62" s="246"/>
    </row>
    <row r="63" spans="1:11">
      <c r="A63" s="246"/>
      <c r="B63" s="246"/>
      <c r="C63" s="246"/>
      <c r="D63" s="246"/>
      <c r="E63" s="246"/>
      <c r="F63" s="246"/>
      <c r="G63" s="246"/>
      <c r="H63" s="246"/>
      <c r="I63" s="246"/>
      <c r="J63" s="246"/>
      <c r="K63" s="246"/>
    </row>
    <row r="64" spans="1:11">
      <c r="A64" s="246"/>
      <c r="B64" s="246"/>
      <c r="C64" s="246"/>
      <c r="D64" s="246"/>
      <c r="E64" s="246"/>
      <c r="F64" s="246"/>
      <c r="G64" s="246"/>
      <c r="H64" s="246"/>
      <c r="I64" s="246"/>
      <c r="J64" s="246"/>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row>
    <row r="72" spans="1:11">
      <c r="A72" s="246"/>
      <c r="B72" s="246"/>
      <c r="C72" s="246"/>
      <c r="D72" s="246"/>
      <c r="E72" s="246"/>
      <c r="F72" s="246"/>
      <c r="G72" s="246"/>
      <c r="H72" s="246"/>
      <c r="I72" s="246"/>
      <c r="J72" s="246"/>
    </row>
    <row r="73" spans="1:11">
      <c r="A73" s="246"/>
      <c r="B73" s="246"/>
      <c r="C73" s="246"/>
      <c r="D73" s="246"/>
      <c r="E73" s="246"/>
      <c r="F73" s="246"/>
      <c r="G73" s="246"/>
      <c r="H73" s="246"/>
      <c r="I73" s="246"/>
      <c r="J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sheetData>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30.09.2017&amp;C&amp;8&amp;P&amp;R&amp;8__________________________&amp;"-,Italic"____________________________
All amounts are in ISK millions</oddFooter>
  </headerFooter>
  <rowBreaks count="1" manualBreakCount="1">
    <brk id="2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109"/>
  <sheetViews>
    <sheetView zoomScaleNormal="100" workbookViewId="0">
      <selection activeCell="B25" sqref="B25"/>
    </sheetView>
  </sheetViews>
  <sheetFormatPr defaultRowHeight="15"/>
  <cols>
    <col min="1" max="1" width="45.7109375" style="252" customWidth="1"/>
    <col min="2" max="17" width="9.140625" style="252"/>
    <col min="18" max="18" width="12" style="252" bestFit="1" customWidth="1"/>
    <col min="19" max="16384" width="9.140625" style="252"/>
  </cols>
  <sheetData>
    <row r="1" spans="1:10" ht="27.75" customHeight="1">
      <c r="A1" s="257" t="s">
        <v>435</v>
      </c>
      <c r="B1" s="258">
        <v>0</v>
      </c>
      <c r="C1" s="258">
        <v>1</v>
      </c>
      <c r="D1" s="258">
        <v>2</v>
      </c>
      <c r="E1" s="258">
        <v>3</v>
      </c>
      <c r="F1" s="258">
        <v>4</v>
      </c>
      <c r="G1" s="258">
        <v>5</v>
      </c>
      <c r="H1" s="258">
        <v>6</v>
      </c>
      <c r="I1" s="258">
        <v>7</v>
      </c>
      <c r="J1" s="258">
        <v>8</v>
      </c>
    </row>
    <row r="2" spans="1:10" ht="15.75" thickBot="1">
      <c r="A2" s="250" t="s">
        <v>327</v>
      </c>
      <c r="B2" s="251" t="s">
        <v>282</v>
      </c>
      <c r="C2" s="251" t="s">
        <v>281</v>
      </c>
      <c r="D2" s="251" t="s">
        <v>280</v>
      </c>
      <c r="E2" s="251" t="s">
        <v>279</v>
      </c>
      <c r="F2" s="251" t="s">
        <v>278</v>
      </c>
      <c r="G2" s="251" t="s">
        <v>277</v>
      </c>
      <c r="H2" s="251" t="s">
        <v>276</v>
      </c>
      <c r="I2" s="251" t="s">
        <v>275</v>
      </c>
      <c r="J2" s="251" t="s">
        <v>274</v>
      </c>
    </row>
    <row r="3" spans="1:10" ht="15.75" thickTop="1">
      <c r="A3" s="275"/>
      <c r="B3" s="276"/>
      <c r="C3" s="276"/>
      <c r="D3" s="276"/>
      <c r="E3" s="276"/>
      <c r="F3" s="276"/>
      <c r="G3" s="276"/>
      <c r="H3" s="276"/>
      <c r="I3" s="276"/>
      <c r="J3" s="276"/>
    </row>
    <row r="4" spans="1:10">
      <c r="A4" s="303" t="s">
        <v>437</v>
      </c>
      <c r="B4" s="304"/>
      <c r="C4" s="304"/>
      <c r="D4" s="304"/>
      <c r="E4" s="304"/>
      <c r="F4" s="304"/>
      <c r="G4" s="304"/>
      <c r="H4" s="304"/>
      <c r="I4" s="304"/>
      <c r="J4" s="304"/>
    </row>
    <row r="5" spans="1:10">
      <c r="A5" s="277" t="s">
        <v>0</v>
      </c>
      <c r="B5" s="255">
        <v>3919</v>
      </c>
      <c r="C5" s="255">
        <v>3925</v>
      </c>
      <c r="D5" s="255">
        <v>3974</v>
      </c>
      <c r="E5" s="255">
        <v>3548</v>
      </c>
      <c r="F5" s="255">
        <v>3713</v>
      </c>
      <c r="G5" s="255">
        <v>3703</v>
      </c>
      <c r="H5" s="255">
        <v>4028</v>
      </c>
      <c r="I5" s="255">
        <v>3687</v>
      </c>
      <c r="J5" s="255">
        <v>3358</v>
      </c>
    </row>
    <row r="6" spans="1:10">
      <c r="A6" s="277" t="s">
        <v>328</v>
      </c>
      <c r="B6" s="255">
        <v>1258</v>
      </c>
      <c r="C6" s="255">
        <v>1152</v>
      </c>
      <c r="D6" s="255">
        <v>996</v>
      </c>
      <c r="E6" s="255">
        <v>1009</v>
      </c>
      <c r="F6" s="255">
        <v>966</v>
      </c>
      <c r="G6" s="255">
        <v>841</v>
      </c>
      <c r="H6" s="255">
        <v>721</v>
      </c>
      <c r="I6" s="255">
        <v>509</v>
      </c>
      <c r="J6" s="255">
        <v>762</v>
      </c>
    </row>
    <row r="7" spans="1:10">
      <c r="A7" s="277" t="s">
        <v>2</v>
      </c>
      <c r="B7" s="255">
        <v>0</v>
      </c>
      <c r="C7" s="255">
        <v>-32</v>
      </c>
      <c r="D7" s="255">
        <v>51</v>
      </c>
      <c r="E7" s="255">
        <v>28</v>
      </c>
      <c r="F7" s="255">
        <v>18</v>
      </c>
      <c r="G7" s="255">
        <v>42</v>
      </c>
      <c r="H7" s="255">
        <v>27</v>
      </c>
      <c r="I7" s="255">
        <v>-17</v>
      </c>
      <c r="J7" s="255">
        <v>21</v>
      </c>
    </row>
    <row r="8" spans="1:10">
      <c r="A8" s="277" t="s">
        <v>10</v>
      </c>
      <c r="B8" s="284">
        <v>7</v>
      </c>
      <c r="C8" s="284">
        <v>3</v>
      </c>
      <c r="D8" s="284">
        <v>4</v>
      </c>
      <c r="E8" s="284">
        <v>10</v>
      </c>
      <c r="F8" s="284">
        <v>6</v>
      </c>
      <c r="G8" s="284">
        <v>6</v>
      </c>
      <c r="H8" s="284">
        <v>4</v>
      </c>
      <c r="I8" s="284">
        <v>-361</v>
      </c>
      <c r="J8" s="284">
        <v>8</v>
      </c>
    </row>
    <row r="9" spans="1:10">
      <c r="A9" s="253" t="s">
        <v>4</v>
      </c>
      <c r="B9" s="259">
        <v>5184</v>
      </c>
      <c r="C9" s="259">
        <v>5048</v>
      </c>
      <c r="D9" s="259">
        <v>5025</v>
      </c>
      <c r="E9" s="259">
        <v>4595</v>
      </c>
      <c r="F9" s="259">
        <v>4703</v>
      </c>
      <c r="G9" s="259">
        <v>4592</v>
      </c>
      <c r="H9" s="259">
        <v>4780</v>
      </c>
      <c r="I9" s="259">
        <v>3818</v>
      </c>
      <c r="J9" s="259">
        <v>4149</v>
      </c>
    </row>
    <row r="10" spans="1:10" ht="18" customHeight="1">
      <c r="A10" s="277" t="s">
        <v>433</v>
      </c>
      <c r="B10" s="255">
        <v>-1682</v>
      </c>
      <c r="C10" s="255">
        <v>44</v>
      </c>
      <c r="D10" s="255">
        <v>-1681</v>
      </c>
      <c r="E10" s="255">
        <v>-1557</v>
      </c>
      <c r="F10" s="255">
        <v>-1534</v>
      </c>
      <c r="G10" s="255">
        <v>-1708</v>
      </c>
      <c r="H10" s="255">
        <v>-1335</v>
      </c>
      <c r="I10" s="255">
        <v>-1709</v>
      </c>
      <c r="J10" s="255">
        <v>-1380</v>
      </c>
    </row>
    <row r="11" spans="1:10">
      <c r="A11" s="277" t="s">
        <v>331</v>
      </c>
      <c r="B11" s="284">
        <v>804</v>
      </c>
      <c r="C11" s="284">
        <v>382</v>
      </c>
      <c r="D11" s="284">
        <v>20</v>
      </c>
      <c r="E11" s="284">
        <v>307</v>
      </c>
      <c r="F11" s="284">
        <v>7108</v>
      </c>
      <c r="G11" s="284">
        <v>135</v>
      </c>
      <c r="H11" s="284">
        <v>-1993</v>
      </c>
      <c r="I11" s="284">
        <v>475</v>
      </c>
      <c r="J11" s="284">
        <v>-391</v>
      </c>
    </row>
    <row r="12" spans="1:10">
      <c r="A12" s="253" t="s">
        <v>332</v>
      </c>
      <c r="B12" s="284">
        <v>4306</v>
      </c>
      <c r="C12" s="284">
        <v>5474</v>
      </c>
      <c r="D12" s="284">
        <v>3364</v>
      </c>
      <c r="E12" s="284">
        <v>3345</v>
      </c>
      <c r="F12" s="284">
        <v>10277</v>
      </c>
      <c r="G12" s="284">
        <v>3019</v>
      </c>
      <c r="H12" s="284">
        <v>1452</v>
      </c>
      <c r="I12" s="284">
        <v>2584</v>
      </c>
      <c r="J12" s="284">
        <v>2378</v>
      </c>
    </row>
    <row r="13" spans="1:10">
      <c r="A13" s="254"/>
      <c r="B13" s="255"/>
      <c r="C13" s="255"/>
      <c r="D13" s="255"/>
      <c r="E13" s="255"/>
      <c r="F13" s="255"/>
      <c r="G13" s="255"/>
      <c r="H13" s="255"/>
      <c r="I13" s="255"/>
      <c r="J13" s="255"/>
    </row>
    <row r="14" spans="1:10" s="246" customFormat="1">
      <c r="A14" s="267" t="s">
        <v>15</v>
      </c>
      <c r="B14" s="255">
        <v>527181</v>
      </c>
      <c r="C14" s="255">
        <v>517956</v>
      </c>
      <c r="D14" s="255">
        <v>483416</v>
      </c>
      <c r="E14" s="255">
        <v>476369</v>
      </c>
      <c r="F14" s="255">
        <v>472439</v>
      </c>
      <c r="G14" s="255">
        <v>466316</v>
      </c>
      <c r="H14" s="255">
        <v>448547</v>
      </c>
      <c r="I14" s="255">
        <v>448547</v>
      </c>
      <c r="J14" s="255">
        <v>440274</v>
      </c>
    </row>
    <row r="15" spans="1:10" s="246" customFormat="1">
      <c r="A15" s="267" t="s">
        <v>391</v>
      </c>
      <c r="B15" s="255">
        <v>461541</v>
      </c>
      <c r="C15" s="255">
        <v>452802</v>
      </c>
      <c r="D15" s="255">
        <v>412555</v>
      </c>
      <c r="E15" s="255">
        <v>402960</v>
      </c>
      <c r="F15" s="255">
        <v>401839</v>
      </c>
      <c r="G15" s="255">
        <v>406994</v>
      </c>
      <c r="H15" s="255">
        <v>396514</v>
      </c>
      <c r="I15" s="255">
        <v>396514</v>
      </c>
      <c r="J15" s="255">
        <v>386929</v>
      </c>
    </row>
    <row r="16" spans="1:10" s="246" customFormat="1">
      <c r="A16" s="267" t="s">
        <v>434</v>
      </c>
      <c r="B16" s="255">
        <v>65640</v>
      </c>
      <c r="C16" s="255">
        <v>65154</v>
      </c>
      <c r="D16" s="255">
        <v>70861</v>
      </c>
      <c r="E16" s="255">
        <v>73409</v>
      </c>
      <c r="F16" s="255">
        <v>70600</v>
      </c>
      <c r="G16" s="255">
        <v>59322</v>
      </c>
      <c r="H16" s="255">
        <v>52033</v>
      </c>
      <c r="I16" s="255">
        <v>52033</v>
      </c>
      <c r="J16" s="255">
        <v>53345</v>
      </c>
    </row>
    <row r="17" spans="1:12" s="246" customFormat="1" ht="15" customHeight="1"/>
    <row r="18" spans="1:12" s="246" customFormat="1" ht="15" customHeight="1">
      <c r="A18" s="303" t="s">
        <v>436</v>
      </c>
      <c r="B18" s="304"/>
      <c r="C18" s="304"/>
      <c r="D18" s="304"/>
      <c r="E18" s="304"/>
      <c r="F18" s="304"/>
      <c r="G18" s="304"/>
      <c r="H18" s="304"/>
      <c r="I18" s="304"/>
      <c r="J18" s="304"/>
    </row>
    <row r="19" spans="1:12" ht="15" customHeight="1">
      <c r="A19" s="277" t="s">
        <v>0</v>
      </c>
      <c r="B19" s="255">
        <v>1582</v>
      </c>
      <c r="C19" s="255">
        <v>1539</v>
      </c>
      <c r="D19" s="255">
        <v>1656</v>
      </c>
      <c r="E19" s="255">
        <v>1521</v>
      </c>
      <c r="F19" s="255">
        <v>1764</v>
      </c>
      <c r="G19" s="255">
        <v>1566</v>
      </c>
      <c r="H19" s="255">
        <v>1585</v>
      </c>
      <c r="I19" s="255">
        <v>1616</v>
      </c>
      <c r="J19" s="255">
        <v>1627</v>
      </c>
    </row>
    <row r="20" spans="1:12">
      <c r="A20" s="277" t="s">
        <v>328</v>
      </c>
      <c r="B20" s="255">
        <v>314</v>
      </c>
      <c r="C20" s="255">
        <v>281</v>
      </c>
      <c r="D20" s="255">
        <v>176</v>
      </c>
      <c r="E20" s="255">
        <v>343</v>
      </c>
      <c r="F20" s="255">
        <v>242</v>
      </c>
      <c r="G20" s="255">
        <v>241</v>
      </c>
      <c r="H20" s="255">
        <v>256</v>
      </c>
      <c r="I20" s="255">
        <v>302</v>
      </c>
      <c r="J20" s="255">
        <v>239</v>
      </c>
      <c r="K20" s="246"/>
      <c r="L20" s="246"/>
    </row>
    <row r="21" spans="1:12">
      <c r="A21" s="277" t="s">
        <v>2</v>
      </c>
      <c r="B21" s="255">
        <v>80</v>
      </c>
      <c r="C21" s="255">
        <v>-11</v>
      </c>
      <c r="D21" s="255">
        <v>176</v>
      </c>
      <c r="E21" s="255">
        <v>-130</v>
      </c>
      <c r="F21" s="255">
        <v>231</v>
      </c>
      <c r="G21" s="255">
        <v>-122</v>
      </c>
      <c r="H21" s="255">
        <v>9</v>
      </c>
      <c r="I21" s="255">
        <v>-37</v>
      </c>
      <c r="J21" s="255">
        <v>0</v>
      </c>
      <c r="K21" s="246"/>
      <c r="L21" s="246"/>
    </row>
    <row r="22" spans="1:12">
      <c r="A22" s="277" t="s">
        <v>409</v>
      </c>
      <c r="B22" s="255">
        <v>0</v>
      </c>
      <c r="C22" s="255">
        <v>0</v>
      </c>
      <c r="D22" s="255">
        <v>0</v>
      </c>
      <c r="E22" s="255">
        <v>0</v>
      </c>
      <c r="F22" s="255">
        <v>0</v>
      </c>
      <c r="G22" s="255">
        <v>-1</v>
      </c>
      <c r="H22" s="255">
        <v>1</v>
      </c>
      <c r="I22" s="255">
        <v>0</v>
      </c>
      <c r="J22" s="255">
        <v>0</v>
      </c>
      <c r="K22" s="246"/>
      <c r="L22" s="246"/>
    </row>
    <row r="23" spans="1:12">
      <c r="A23" s="277" t="s">
        <v>10</v>
      </c>
      <c r="B23" s="284">
        <v>0</v>
      </c>
      <c r="C23" s="284">
        <v>1091</v>
      </c>
      <c r="D23" s="284">
        <v>0</v>
      </c>
      <c r="E23" s="284">
        <v>223</v>
      </c>
      <c r="F23" s="284">
        <v>0</v>
      </c>
      <c r="G23" s="284">
        <v>69</v>
      </c>
      <c r="H23" s="284">
        <v>0</v>
      </c>
      <c r="I23" s="284">
        <v>-77</v>
      </c>
      <c r="J23" s="284">
        <v>1</v>
      </c>
      <c r="K23" s="246"/>
      <c r="L23" s="246"/>
    </row>
    <row r="24" spans="1:12">
      <c r="A24" s="253" t="s">
        <v>4</v>
      </c>
      <c r="B24" s="259">
        <v>1976</v>
      </c>
      <c r="C24" s="259">
        <v>2900</v>
      </c>
      <c r="D24" s="259">
        <v>2008</v>
      </c>
      <c r="E24" s="259">
        <v>1957</v>
      </c>
      <c r="F24" s="259">
        <v>2237</v>
      </c>
      <c r="G24" s="259">
        <v>1753</v>
      </c>
      <c r="H24" s="259">
        <v>1851</v>
      </c>
      <c r="I24" s="259">
        <v>1804</v>
      </c>
      <c r="J24" s="259">
        <v>1867</v>
      </c>
      <c r="K24" s="246"/>
      <c r="L24" s="246"/>
    </row>
    <row r="25" spans="1:12">
      <c r="A25" s="277" t="s">
        <v>433</v>
      </c>
      <c r="B25" s="255">
        <v>-83</v>
      </c>
      <c r="C25" s="255">
        <v>32</v>
      </c>
      <c r="D25" s="255">
        <v>-188</v>
      </c>
      <c r="E25" s="255">
        <v>-154</v>
      </c>
      <c r="F25" s="255">
        <v>-121</v>
      </c>
      <c r="G25" s="255">
        <v>-168</v>
      </c>
      <c r="H25" s="255">
        <v>-162</v>
      </c>
      <c r="I25" s="255">
        <v>-161</v>
      </c>
      <c r="J25" s="255">
        <v>-124</v>
      </c>
      <c r="K25" s="246"/>
      <c r="L25" s="246"/>
    </row>
    <row r="26" spans="1:12">
      <c r="A26" s="277" t="s">
        <v>331</v>
      </c>
      <c r="B26" s="284">
        <v>-3268</v>
      </c>
      <c r="C26" s="284">
        <v>13</v>
      </c>
      <c r="D26" s="284">
        <v>819</v>
      </c>
      <c r="E26" s="284">
        <v>-27</v>
      </c>
      <c r="F26" s="284">
        <v>-1345</v>
      </c>
      <c r="G26" s="284">
        <v>1211</v>
      </c>
      <c r="H26" s="284">
        <v>194</v>
      </c>
      <c r="I26" s="284">
        <v>-4509</v>
      </c>
      <c r="J26" s="284">
        <v>-20</v>
      </c>
      <c r="K26" s="246"/>
      <c r="L26" s="246"/>
    </row>
    <row r="27" spans="1:12">
      <c r="A27" s="253" t="s">
        <v>332</v>
      </c>
      <c r="B27" s="284">
        <v>-1375</v>
      </c>
      <c r="C27" s="284">
        <v>2945</v>
      </c>
      <c r="D27" s="284">
        <v>2639</v>
      </c>
      <c r="E27" s="284">
        <v>1776</v>
      </c>
      <c r="F27" s="284">
        <v>771</v>
      </c>
      <c r="G27" s="284">
        <v>2796</v>
      </c>
      <c r="H27" s="284">
        <v>1883</v>
      </c>
      <c r="I27" s="284">
        <v>-2866</v>
      </c>
      <c r="J27" s="284">
        <v>1723</v>
      </c>
      <c r="K27" s="246"/>
      <c r="L27" s="246"/>
    </row>
    <row r="28" spans="1:12">
      <c r="A28" s="254"/>
      <c r="B28" s="255"/>
      <c r="C28" s="255"/>
      <c r="D28" s="255"/>
      <c r="E28" s="255"/>
      <c r="F28" s="255"/>
      <c r="G28" s="255"/>
      <c r="H28" s="255"/>
      <c r="I28" s="255"/>
      <c r="J28" s="255"/>
      <c r="K28" s="246"/>
      <c r="L28" s="246"/>
    </row>
    <row r="29" spans="1:12">
      <c r="A29" s="267" t="s">
        <v>15</v>
      </c>
      <c r="B29" s="255">
        <v>272670</v>
      </c>
      <c r="C29" s="255">
        <v>260571</v>
      </c>
      <c r="D29" s="255">
        <v>250727</v>
      </c>
      <c r="E29" s="255">
        <v>251822</v>
      </c>
      <c r="F29" s="255">
        <v>253507</v>
      </c>
      <c r="G29" s="255">
        <v>255975</v>
      </c>
      <c r="H29" s="255">
        <v>250275</v>
      </c>
      <c r="I29" s="255">
        <v>236621</v>
      </c>
      <c r="J29" s="255">
        <v>238439</v>
      </c>
      <c r="K29" s="246"/>
      <c r="L29" s="246"/>
    </row>
    <row r="30" spans="1:12">
      <c r="A30" s="267" t="s">
        <v>391</v>
      </c>
      <c r="B30" s="255">
        <v>216137</v>
      </c>
      <c r="C30" s="255">
        <v>201308</v>
      </c>
      <c r="D30" s="255">
        <v>194286</v>
      </c>
      <c r="E30" s="255">
        <v>193572</v>
      </c>
      <c r="F30" s="255">
        <v>194996</v>
      </c>
      <c r="G30" s="255">
        <v>201706</v>
      </c>
      <c r="H30" s="255">
        <v>194242</v>
      </c>
      <c r="I30" s="255">
        <v>180588</v>
      </c>
      <c r="J30" s="255">
        <v>182968</v>
      </c>
      <c r="K30" s="246"/>
      <c r="L30" s="246"/>
    </row>
    <row r="31" spans="1:12">
      <c r="A31" s="267" t="s">
        <v>434</v>
      </c>
      <c r="B31" s="255">
        <v>56533</v>
      </c>
      <c r="C31" s="255">
        <v>59263</v>
      </c>
      <c r="D31" s="255">
        <v>56441</v>
      </c>
      <c r="E31" s="255">
        <v>58250</v>
      </c>
      <c r="F31" s="255">
        <v>58511</v>
      </c>
      <c r="G31" s="255">
        <v>54269</v>
      </c>
      <c r="H31" s="255">
        <v>56033</v>
      </c>
      <c r="I31" s="255">
        <v>56033</v>
      </c>
      <c r="J31" s="255">
        <v>55471</v>
      </c>
      <c r="K31" s="246"/>
      <c r="L31" s="246"/>
    </row>
    <row r="32" spans="1:12">
      <c r="A32" s="246"/>
      <c r="B32" s="246"/>
      <c r="C32" s="246"/>
      <c r="D32" s="246"/>
      <c r="E32" s="246"/>
      <c r="F32" s="246"/>
      <c r="G32" s="246"/>
      <c r="H32" s="246"/>
      <c r="I32" s="246"/>
      <c r="J32" s="246"/>
      <c r="K32" s="246"/>
      <c r="L32" s="246"/>
    </row>
    <row r="33" spans="1:12">
      <c r="A33" s="303" t="s">
        <v>108</v>
      </c>
      <c r="B33" s="304"/>
      <c r="C33" s="304"/>
      <c r="D33" s="304"/>
      <c r="E33" s="304"/>
      <c r="F33" s="304"/>
      <c r="G33" s="304"/>
      <c r="H33" s="304"/>
      <c r="I33" s="304"/>
      <c r="J33" s="304"/>
      <c r="K33" s="246"/>
      <c r="L33" s="246"/>
    </row>
    <row r="34" spans="1:12">
      <c r="A34" s="277" t="s">
        <v>0</v>
      </c>
      <c r="B34" s="255">
        <v>124</v>
      </c>
      <c r="C34" s="255">
        <v>129</v>
      </c>
      <c r="D34" s="255">
        <v>146</v>
      </c>
      <c r="E34" s="255">
        <v>120</v>
      </c>
      <c r="F34" s="255">
        <v>115</v>
      </c>
      <c r="G34" s="255">
        <v>143</v>
      </c>
      <c r="H34" s="255">
        <v>157</v>
      </c>
      <c r="I34" s="255">
        <v>129</v>
      </c>
      <c r="J34" s="255">
        <v>120</v>
      </c>
      <c r="K34" s="246"/>
      <c r="L34" s="246"/>
    </row>
    <row r="35" spans="1:12">
      <c r="A35" s="277" t="s">
        <v>328</v>
      </c>
      <c r="B35" s="255">
        <v>867</v>
      </c>
      <c r="C35" s="255">
        <v>938</v>
      </c>
      <c r="D35" s="255">
        <v>838</v>
      </c>
      <c r="E35" s="255">
        <v>999</v>
      </c>
      <c r="F35" s="255">
        <v>999</v>
      </c>
      <c r="G35" s="255">
        <v>916</v>
      </c>
      <c r="H35" s="255">
        <v>949</v>
      </c>
      <c r="I35" s="255">
        <v>1396</v>
      </c>
      <c r="J35" s="255">
        <v>946</v>
      </c>
      <c r="K35" s="246"/>
      <c r="L35" s="246"/>
    </row>
    <row r="36" spans="1:12">
      <c r="A36" s="277" t="s">
        <v>2</v>
      </c>
      <c r="B36" s="255">
        <v>67</v>
      </c>
      <c r="C36" s="255">
        <v>13</v>
      </c>
      <c r="D36" s="255">
        <v>41</v>
      </c>
      <c r="E36" s="255">
        <v>19</v>
      </c>
      <c r="F36" s="255">
        <v>-78</v>
      </c>
      <c r="G36" s="255">
        <v>-15</v>
      </c>
      <c r="H36" s="255">
        <v>7</v>
      </c>
      <c r="I36" s="255">
        <v>109</v>
      </c>
      <c r="J36" s="255">
        <v>-94</v>
      </c>
      <c r="K36" s="246"/>
      <c r="L36" s="246"/>
    </row>
    <row r="37" spans="1:12">
      <c r="A37" s="277" t="s">
        <v>10</v>
      </c>
      <c r="B37" s="284">
        <v>3</v>
      </c>
      <c r="C37" s="284">
        <v>7</v>
      </c>
      <c r="D37" s="284">
        <v>7</v>
      </c>
      <c r="E37" s="284">
        <v>2</v>
      </c>
      <c r="F37" s="284">
        <v>2</v>
      </c>
      <c r="G37" s="284">
        <v>5</v>
      </c>
      <c r="H37" s="284">
        <v>5</v>
      </c>
      <c r="I37" s="284">
        <v>3</v>
      </c>
      <c r="J37" s="284">
        <v>4</v>
      </c>
      <c r="K37" s="246"/>
      <c r="L37" s="246"/>
    </row>
    <row r="38" spans="1:12">
      <c r="A38" s="253" t="s">
        <v>4</v>
      </c>
      <c r="B38" s="259">
        <v>1061</v>
      </c>
      <c r="C38" s="259">
        <v>1087</v>
      </c>
      <c r="D38" s="259">
        <v>1032</v>
      </c>
      <c r="E38" s="259">
        <v>1140</v>
      </c>
      <c r="F38" s="259">
        <v>1038</v>
      </c>
      <c r="G38" s="259">
        <v>1049</v>
      </c>
      <c r="H38" s="259">
        <v>1118</v>
      </c>
      <c r="I38" s="259">
        <v>1637</v>
      </c>
      <c r="J38" s="259">
        <v>976</v>
      </c>
      <c r="K38" s="246"/>
      <c r="L38" s="246"/>
    </row>
    <row r="39" spans="1:12">
      <c r="A39" s="277" t="s">
        <v>433</v>
      </c>
      <c r="B39" s="255">
        <v>-319</v>
      </c>
      <c r="C39" s="255">
        <v>-29</v>
      </c>
      <c r="D39" s="255">
        <v>-405</v>
      </c>
      <c r="E39" s="255">
        <v>-383</v>
      </c>
      <c r="F39" s="255">
        <v>-287</v>
      </c>
      <c r="G39" s="255">
        <v>-363</v>
      </c>
      <c r="H39" s="255">
        <v>-389</v>
      </c>
      <c r="I39" s="255">
        <v>-418</v>
      </c>
      <c r="J39" s="255">
        <v>-301</v>
      </c>
      <c r="K39" s="246"/>
      <c r="L39" s="246"/>
    </row>
    <row r="40" spans="1:12">
      <c r="A40" s="277" t="s">
        <v>331</v>
      </c>
      <c r="B40" s="284">
        <v>0</v>
      </c>
      <c r="C40" s="284">
        <v>0</v>
      </c>
      <c r="D40" s="284">
        <v>0</v>
      </c>
      <c r="E40" s="284">
        <v>1</v>
      </c>
      <c r="F40" s="284">
        <v>-1</v>
      </c>
      <c r="G40" s="284">
        <v>0</v>
      </c>
      <c r="H40" s="284">
        <v>0</v>
      </c>
      <c r="I40" s="284">
        <v>0</v>
      </c>
      <c r="J40" s="284">
        <v>0</v>
      </c>
      <c r="K40" s="246"/>
      <c r="L40" s="246"/>
    </row>
    <row r="41" spans="1:12">
      <c r="A41" s="253" t="s">
        <v>332</v>
      </c>
      <c r="B41" s="284">
        <v>742</v>
      </c>
      <c r="C41" s="284">
        <v>1058</v>
      </c>
      <c r="D41" s="284">
        <v>627</v>
      </c>
      <c r="E41" s="284">
        <v>758</v>
      </c>
      <c r="F41" s="284">
        <v>750</v>
      </c>
      <c r="G41" s="284">
        <v>686</v>
      </c>
      <c r="H41" s="284">
        <v>729</v>
      </c>
      <c r="I41" s="284">
        <v>1219</v>
      </c>
      <c r="J41" s="284">
        <v>675</v>
      </c>
      <c r="K41" s="246"/>
      <c r="L41" s="246"/>
    </row>
    <row r="42" spans="1:12">
      <c r="A42" s="254"/>
      <c r="B42" s="255"/>
      <c r="C42" s="255"/>
      <c r="D42" s="255"/>
      <c r="E42" s="255"/>
      <c r="F42" s="255"/>
      <c r="G42" s="255"/>
      <c r="H42" s="255"/>
      <c r="I42" s="255"/>
      <c r="J42" s="255"/>
      <c r="K42" s="246"/>
      <c r="L42" s="246"/>
    </row>
    <row r="43" spans="1:12">
      <c r="A43" s="267" t="s">
        <v>15</v>
      </c>
      <c r="B43" s="255">
        <v>123297</v>
      </c>
      <c r="C43" s="255">
        <v>86026</v>
      </c>
      <c r="D43" s="255">
        <v>9961</v>
      </c>
      <c r="E43" s="255">
        <v>5302</v>
      </c>
      <c r="F43" s="255">
        <v>5106</v>
      </c>
      <c r="G43" s="255">
        <v>5154</v>
      </c>
      <c r="H43" s="255">
        <v>5884</v>
      </c>
      <c r="I43" s="255">
        <v>5884</v>
      </c>
      <c r="J43" s="255">
        <v>5492</v>
      </c>
      <c r="K43" s="246"/>
      <c r="L43" s="246"/>
    </row>
    <row r="44" spans="1:12">
      <c r="A44" s="267" t="s">
        <v>391</v>
      </c>
      <c r="B44" s="255">
        <v>118604</v>
      </c>
      <c r="C44" s="255">
        <v>80296</v>
      </c>
      <c r="D44" s="255">
        <v>3852</v>
      </c>
      <c r="E44" s="255">
        <v>-272</v>
      </c>
      <c r="F44" s="255">
        <v>360</v>
      </c>
      <c r="G44" s="255">
        <v>460</v>
      </c>
      <c r="H44" s="255">
        <v>1027</v>
      </c>
      <c r="I44" s="255">
        <v>1027</v>
      </c>
      <c r="J44" s="255">
        <v>1166</v>
      </c>
      <c r="K44" s="246"/>
      <c r="L44" s="246"/>
    </row>
    <row r="45" spans="1:12">
      <c r="A45" s="267" t="s">
        <v>434</v>
      </c>
      <c r="B45" s="255">
        <v>4693</v>
      </c>
      <c r="C45" s="255">
        <v>5730</v>
      </c>
      <c r="D45" s="255">
        <v>6109</v>
      </c>
      <c r="E45" s="255">
        <v>5574</v>
      </c>
      <c r="F45" s="255">
        <v>4746</v>
      </c>
      <c r="G45" s="255">
        <v>4694</v>
      </c>
      <c r="H45" s="255">
        <v>4857</v>
      </c>
      <c r="I45" s="255">
        <v>4857</v>
      </c>
      <c r="J45" s="255">
        <v>4326</v>
      </c>
      <c r="K45" s="246"/>
      <c r="L45" s="246"/>
    </row>
    <row r="46" spans="1:12">
      <c r="A46" s="267"/>
      <c r="B46" s="255"/>
      <c r="C46" s="255"/>
      <c r="D46" s="255"/>
      <c r="E46" s="255"/>
      <c r="F46" s="255"/>
      <c r="G46" s="255"/>
      <c r="H46" s="255"/>
      <c r="I46" s="255"/>
      <c r="J46" s="255"/>
      <c r="K46" s="246"/>
      <c r="L46" s="246"/>
    </row>
    <row r="47" spans="1:12">
      <c r="A47" s="267" t="s">
        <v>439</v>
      </c>
      <c r="B47" s="255">
        <v>1029267</v>
      </c>
      <c r="C47" s="255">
        <v>1026295</v>
      </c>
      <c r="D47" s="255">
        <v>1065321</v>
      </c>
      <c r="E47" s="255">
        <v>1054759</v>
      </c>
      <c r="F47" s="255">
        <v>1008543</v>
      </c>
      <c r="G47" s="255">
        <v>992740</v>
      </c>
      <c r="H47" s="255">
        <v>970685</v>
      </c>
      <c r="I47" s="255">
        <v>996648</v>
      </c>
      <c r="J47" s="255">
        <v>974476</v>
      </c>
      <c r="K47" s="246"/>
      <c r="L47" s="246"/>
    </row>
    <row r="48" spans="1:12">
      <c r="A48" s="246"/>
      <c r="B48" s="246"/>
      <c r="C48" s="246"/>
      <c r="D48" s="246"/>
      <c r="E48" s="246"/>
      <c r="F48" s="246"/>
      <c r="G48" s="246"/>
      <c r="H48" s="246"/>
      <c r="I48" s="246"/>
      <c r="J48" s="246"/>
      <c r="K48" s="246"/>
      <c r="L48" s="246"/>
    </row>
    <row r="49" spans="1:12">
      <c r="A49" s="303" t="s">
        <v>438</v>
      </c>
      <c r="B49" s="304"/>
      <c r="C49" s="304"/>
      <c r="D49" s="304"/>
      <c r="E49" s="304"/>
      <c r="F49" s="304"/>
      <c r="G49" s="304"/>
      <c r="H49" s="304"/>
      <c r="I49" s="304"/>
      <c r="J49" s="304"/>
      <c r="K49" s="246"/>
      <c r="L49" s="246"/>
    </row>
    <row r="50" spans="1:12">
      <c r="A50" s="277" t="s">
        <v>0</v>
      </c>
      <c r="B50" s="255">
        <v>50</v>
      </c>
      <c r="C50" s="255">
        <v>63</v>
      </c>
      <c r="D50" s="255">
        <v>69</v>
      </c>
      <c r="E50" s="255">
        <v>73</v>
      </c>
      <c r="F50" s="255">
        <v>91</v>
      </c>
      <c r="G50" s="255">
        <v>108</v>
      </c>
      <c r="H50" s="255">
        <v>832</v>
      </c>
      <c r="I50" s="255">
        <v>72</v>
      </c>
      <c r="J50" s="255">
        <v>91</v>
      </c>
      <c r="K50" s="246"/>
      <c r="L50" s="246"/>
    </row>
    <row r="51" spans="1:12">
      <c r="A51" s="277" t="s">
        <v>328</v>
      </c>
      <c r="B51" s="255">
        <v>291</v>
      </c>
      <c r="C51" s="255">
        <v>304</v>
      </c>
      <c r="D51" s="255">
        <v>333</v>
      </c>
      <c r="E51" s="255">
        <v>736</v>
      </c>
      <c r="F51" s="255">
        <v>301</v>
      </c>
      <c r="G51" s="255">
        <v>447</v>
      </c>
      <c r="H51" s="255">
        <v>324</v>
      </c>
      <c r="I51" s="255">
        <v>515</v>
      </c>
      <c r="J51" s="255">
        <v>345</v>
      </c>
      <c r="K51" s="246"/>
      <c r="L51" s="246"/>
    </row>
    <row r="52" spans="1:12">
      <c r="A52" s="277" t="s">
        <v>2</v>
      </c>
      <c r="B52" s="255">
        <v>-21</v>
      </c>
      <c r="C52" s="255">
        <v>-7</v>
      </c>
      <c r="D52" s="255">
        <v>-31</v>
      </c>
      <c r="E52" s="255">
        <v>3</v>
      </c>
      <c r="F52" s="255">
        <v>12</v>
      </c>
      <c r="G52" s="255">
        <v>0</v>
      </c>
      <c r="H52" s="255">
        <v>-115</v>
      </c>
      <c r="I52" s="255">
        <v>1205</v>
      </c>
      <c r="J52" s="255">
        <v>-510</v>
      </c>
      <c r="K52" s="246"/>
      <c r="L52" s="246"/>
    </row>
    <row r="53" spans="1:12">
      <c r="A53" s="277" t="s">
        <v>409</v>
      </c>
      <c r="B53" s="255">
        <v>0</v>
      </c>
      <c r="C53" s="255">
        <v>0</v>
      </c>
      <c r="D53" s="255">
        <v>0</v>
      </c>
      <c r="E53" s="255">
        <v>0</v>
      </c>
      <c r="F53" s="255">
        <v>115</v>
      </c>
      <c r="G53" s="255">
        <v>0</v>
      </c>
      <c r="H53" s="255">
        <v>498</v>
      </c>
      <c r="I53" s="255">
        <v>22419</v>
      </c>
      <c r="J53" s="255">
        <v>2713</v>
      </c>
      <c r="K53" s="246"/>
      <c r="L53" s="246"/>
    </row>
    <row r="54" spans="1:12">
      <c r="A54" s="277" t="s">
        <v>10</v>
      </c>
      <c r="B54" s="284">
        <v>0</v>
      </c>
      <c r="C54" s="284">
        <v>0</v>
      </c>
      <c r="D54" s="284">
        <v>0</v>
      </c>
      <c r="E54" s="284">
        <v>0</v>
      </c>
      <c r="F54" s="284">
        <v>0</v>
      </c>
      <c r="G54" s="284">
        <v>0</v>
      </c>
      <c r="H54" s="284">
        <v>321</v>
      </c>
      <c r="I54" s="284">
        <v>20</v>
      </c>
      <c r="J54" s="284">
        <v>130</v>
      </c>
      <c r="K54" s="246"/>
      <c r="L54" s="246"/>
    </row>
    <row r="55" spans="1:12">
      <c r="A55" s="253" t="s">
        <v>4</v>
      </c>
      <c r="B55" s="259">
        <v>320</v>
      </c>
      <c r="C55" s="259">
        <v>360</v>
      </c>
      <c r="D55" s="259">
        <v>371</v>
      </c>
      <c r="E55" s="259">
        <v>812</v>
      </c>
      <c r="F55" s="259">
        <v>519</v>
      </c>
      <c r="G55" s="259">
        <v>555</v>
      </c>
      <c r="H55" s="259">
        <v>1860</v>
      </c>
      <c r="I55" s="259">
        <v>24231</v>
      </c>
      <c r="J55" s="259">
        <v>2769</v>
      </c>
      <c r="K55" s="246"/>
      <c r="L55" s="246"/>
    </row>
    <row r="56" spans="1:12">
      <c r="A56" s="277" t="s">
        <v>433</v>
      </c>
      <c r="B56" s="255">
        <v>-156</v>
      </c>
      <c r="C56" s="255">
        <v>-208</v>
      </c>
      <c r="D56" s="255">
        <v>-194</v>
      </c>
      <c r="E56" s="255">
        <v>-192</v>
      </c>
      <c r="F56" s="255">
        <v>-164</v>
      </c>
      <c r="G56" s="255">
        <v>-246</v>
      </c>
      <c r="H56" s="255">
        <v>-337</v>
      </c>
      <c r="I56" s="255">
        <v>-406</v>
      </c>
      <c r="J56" s="255">
        <v>-202</v>
      </c>
      <c r="K56" s="246"/>
      <c r="L56" s="246"/>
    </row>
    <row r="57" spans="1:12">
      <c r="A57" s="277" t="s">
        <v>331</v>
      </c>
      <c r="B57" s="284">
        <v>-39</v>
      </c>
      <c r="C57" s="284">
        <v>7</v>
      </c>
      <c r="D57" s="284">
        <v>14</v>
      </c>
      <c r="E57" s="284">
        <v>103</v>
      </c>
      <c r="F57" s="284">
        <v>155</v>
      </c>
      <c r="G57" s="284">
        <v>122</v>
      </c>
      <c r="H57" s="284">
        <v>1324</v>
      </c>
      <c r="I57" s="284">
        <v>1538</v>
      </c>
      <c r="J57" s="284">
        <v>-2</v>
      </c>
      <c r="K57" s="246"/>
      <c r="L57" s="246"/>
    </row>
    <row r="58" spans="1:12">
      <c r="A58" s="253" t="s">
        <v>332</v>
      </c>
      <c r="B58" s="284">
        <v>125</v>
      </c>
      <c r="C58" s="284">
        <v>159</v>
      </c>
      <c r="D58" s="284">
        <v>191</v>
      </c>
      <c r="E58" s="284">
        <v>723</v>
      </c>
      <c r="F58" s="284">
        <v>510</v>
      </c>
      <c r="G58" s="284">
        <v>431</v>
      </c>
      <c r="H58" s="284">
        <v>2847</v>
      </c>
      <c r="I58" s="284">
        <v>25363</v>
      </c>
      <c r="J58" s="284">
        <v>2565</v>
      </c>
      <c r="K58" s="246"/>
      <c r="L58" s="246"/>
    </row>
    <row r="59" spans="1:12">
      <c r="A59" s="254"/>
      <c r="B59" s="255"/>
      <c r="C59" s="255"/>
      <c r="D59" s="255"/>
      <c r="E59" s="255"/>
      <c r="F59" s="255"/>
      <c r="G59" s="255"/>
      <c r="H59" s="255"/>
      <c r="I59" s="255"/>
      <c r="J59" s="255"/>
      <c r="K59" s="246"/>
      <c r="L59" s="246"/>
    </row>
    <row r="60" spans="1:12">
      <c r="A60" s="267" t="s">
        <v>15</v>
      </c>
      <c r="B60" s="255">
        <v>16344</v>
      </c>
      <c r="C60" s="255">
        <v>18723</v>
      </c>
      <c r="D60" s="255">
        <v>18947</v>
      </c>
      <c r="E60" s="255">
        <v>16835</v>
      </c>
      <c r="F60" s="255">
        <v>18705</v>
      </c>
      <c r="G60" s="255">
        <v>20407</v>
      </c>
      <c r="H60" s="255">
        <v>62904</v>
      </c>
      <c r="I60" s="255">
        <v>62904</v>
      </c>
      <c r="J60" s="255">
        <v>43943</v>
      </c>
      <c r="K60" s="246"/>
      <c r="L60" s="246"/>
    </row>
    <row r="61" spans="1:12">
      <c r="A61" s="267" t="s">
        <v>391</v>
      </c>
      <c r="B61" s="255">
        <v>15044</v>
      </c>
      <c r="C61" s="255">
        <v>14823</v>
      </c>
      <c r="D61" s="255">
        <v>15234</v>
      </c>
      <c r="E61" s="255">
        <v>13855</v>
      </c>
      <c r="F61" s="255">
        <v>15911</v>
      </c>
      <c r="G61" s="255">
        <v>17474</v>
      </c>
      <c r="H61" s="255">
        <v>22114</v>
      </c>
      <c r="I61" s="255">
        <v>22114</v>
      </c>
      <c r="J61" s="255">
        <v>31660</v>
      </c>
    </row>
    <row r="62" spans="1:12">
      <c r="A62" s="267" t="s">
        <v>434</v>
      </c>
      <c r="B62" s="255">
        <v>1300</v>
      </c>
      <c r="C62" s="255">
        <v>3900</v>
      </c>
      <c r="D62" s="255">
        <v>3713</v>
      </c>
      <c r="E62" s="255">
        <v>2980</v>
      </c>
      <c r="F62" s="255">
        <v>2794</v>
      </c>
      <c r="G62" s="255">
        <v>2933</v>
      </c>
      <c r="H62" s="255">
        <v>40790</v>
      </c>
      <c r="I62" s="255">
        <v>40790</v>
      </c>
      <c r="J62" s="255">
        <v>12283</v>
      </c>
    </row>
    <row r="64" spans="1:12">
      <c r="A64" s="303" t="s">
        <v>440</v>
      </c>
      <c r="B64" s="304"/>
      <c r="C64" s="304"/>
      <c r="D64" s="304"/>
      <c r="E64" s="304"/>
      <c r="F64" s="304"/>
      <c r="G64" s="304"/>
      <c r="H64" s="304"/>
      <c r="I64" s="304"/>
      <c r="J64" s="304"/>
    </row>
    <row r="65" spans="1:10">
      <c r="A65" s="277" t="s">
        <v>0</v>
      </c>
      <c r="B65" s="255">
        <v>1300</v>
      </c>
      <c r="C65" s="255">
        <v>2230</v>
      </c>
      <c r="D65" s="255">
        <v>1096</v>
      </c>
      <c r="E65" s="255">
        <v>2275</v>
      </c>
      <c r="F65" s="255">
        <v>1517</v>
      </c>
      <c r="G65" s="255">
        <v>1659</v>
      </c>
      <c r="H65" s="255">
        <v>642</v>
      </c>
      <c r="I65" s="255">
        <v>1021</v>
      </c>
      <c r="J65" s="255">
        <v>1566</v>
      </c>
    </row>
    <row r="66" spans="1:10">
      <c r="A66" s="277" t="s">
        <v>328</v>
      </c>
      <c r="B66" s="255">
        <v>-91</v>
      </c>
      <c r="C66" s="255">
        <v>-79</v>
      </c>
      <c r="D66" s="255">
        <v>-78</v>
      </c>
      <c r="E66" s="255">
        <v>-87</v>
      </c>
      <c r="F66" s="255">
        <v>-68</v>
      </c>
      <c r="G66" s="255">
        <v>-76</v>
      </c>
      <c r="H66" s="255">
        <v>-114</v>
      </c>
      <c r="I66" s="255">
        <v>-62</v>
      </c>
      <c r="J66" s="255">
        <v>-138</v>
      </c>
    </row>
    <row r="67" spans="1:10">
      <c r="A67" s="277" t="s">
        <v>2</v>
      </c>
      <c r="B67" s="255">
        <v>-18</v>
      </c>
      <c r="C67" s="255">
        <v>-52</v>
      </c>
      <c r="D67" s="255">
        <v>-270</v>
      </c>
      <c r="E67" s="255">
        <v>510</v>
      </c>
      <c r="F67" s="255">
        <v>225</v>
      </c>
      <c r="G67" s="255">
        <v>-398</v>
      </c>
      <c r="H67" s="255">
        <v>-5</v>
      </c>
      <c r="I67" s="255">
        <v>408</v>
      </c>
      <c r="J67" s="255">
        <v>521</v>
      </c>
    </row>
    <row r="68" spans="1:10">
      <c r="A68" s="277" t="s">
        <v>409</v>
      </c>
      <c r="B68" s="255">
        <v>0</v>
      </c>
      <c r="C68" s="255">
        <v>0</v>
      </c>
      <c r="D68" s="255">
        <v>0</v>
      </c>
      <c r="E68" s="255">
        <v>0</v>
      </c>
      <c r="F68" s="255">
        <v>0</v>
      </c>
      <c r="G68" s="255">
        <v>0</v>
      </c>
      <c r="H68" s="255">
        <v>0</v>
      </c>
      <c r="I68" s="255">
        <v>0</v>
      </c>
      <c r="J68" s="255">
        <v>0</v>
      </c>
    </row>
    <row r="69" spans="1:10">
      <c r="A69" s="277" t="s">
        <v>10</v>
      </c>
      <c r="B69" s="284">
        <v>0</v>
      </c>
      <c r="C69" s="284">
        <v>6</v>
      </c>
      <c r="D69" s="284">
        <v>-1</v>
      </c>
      <c r="E69" s="284">
        <v>-5</v>
      </c>
      <c r="F69" s="284">
        <v>78</v>
      </c>
      <c r="G69" s="284">
        <v>2</v>
      </c>
      <c r="H69" s="284">
        <v>5</v>
      </c>
      <c r="I69" s="284">
        <v>396</v>
      </c>
      <c r="J69" s="284">
        <v>0</v>
      </c>
    </row>
    <row r="70" spans="1:10">
      <c r="A70" s="253" t="s">
        <v>4</v>
      </c>
      <c r="B70" s="259">
        <v>1191</v>
      </c>
      <c r="C70" s="259">
        <v>2105</v>
      </c>
      <c r="D70" s="259">
        <v>747</v>
      </c>
      <c r="E70" s="259">
        <v>2693</v>
      </c>
      <c r="F70" s="259">
        <v>1752</v>
      </c>
      <c r="G70" s="259">
        <v>1187</v>
      </c>
      <c r="H70" s="259">
        <v>528</v>
      </c>
      <c r="I70" s="259">
        <v>1763</v>
      </c>
      <c r="J70" s="259">
        <v>1949</v>
      </c>
    </row>
    <row r="71" spans="1:10">
      <c r="A71" s="277" t="s">
        <v>433</v>
      </c>
      <c r="B71" s="255">
        <v>-71</v>
      </c>
      <c r="C71" s="255">
        <v>327</v>
      </c>
      <c r="D71" s="255">
        <v>-47</v>
      </c>
      <c r="E71" s="255">
        <v>-38</v>
      </c>
      <c r="F71" s="255">
        <v>-38</v>
      </c>
      <c r="G71" s="255">
        <v>-63</v>
      </c>
      <c r="H71" s="255">
        <v>-50</v>
      </c>
      <c r="I71" s="255">
        <v>-72</v>
      </c>
      <c r="J71" s="255">
        <v>-53</v>
      </c>
    </row>
    <row r="72" spans="1:10">
      <c r="A72" s="277" t="s">
        <v>331</v>
      </c>
      <c r="B72" s="284">
        <v>0</v>
      </c>
      <c r="C72" s="284">
        <v>0</v>
      </c>
      <c r="D72" s="284">
        <v>55</v>
      </c>
      <c r="E72" s="284">
        <v>4</v>
      </c>
      <c r="F72" s="284">
        <v>0</v>
      </c>
      <c r="G72" s="284">
        <v>3</v>
      </c>
      <c r="H72" s="284">
        <v>0</v>
      </c>
      <c r="I72" s="284">
        <v>-396</v>
      </c>
      <c r="J72" s="284">
        <v>396</v>
      </c>
    </row>
    <row r="73" spans="1:10">
      <c r="A73" s="253" t="s">
        <v>332</v>
      </c>
      <c r="B73" s="284">
        <v>1120</v>
      </c>
      <c r="C73" s="284">
        <v>2432</v>
      </c>
      <c r="D73" s="284">
        <v>755</v>
      </c>
      <c r="E73" s="284">
        <v>2659</v>
      </c>
      <c r="F73" s="284">
        <v>1714</v>
      </c>
      <c r="G73" s="284">
        <v>1127</v>
      </c>
      <c r="H73" s="284">
        <v>478</v>
      </c>
      <c r="I73" s="284">
        <v>1295</v>
      </c>
      <c r="J73" s="284">
        <v>2292</v>
      </c>
    </row>
    <row r="74" spans="1:10">
      <c r="A74" s="254"/>
      <c r="B74" s="255"/>
      <c r="C74" s="255"/>
      <c r="D74" s="255"/>
      <c r="E74" s="255"/>
      <c r="F74" s="255"/>
      <c r="G74" s="255"/>
      <c r="H74" s="255"/>
      <c r="I74" s="255"/>
      <c r="J74" s="255"/>
    </row>
    <row r="75" spans="1:10">
      <c r="A75" s="267" t="s">
        <v>15</v>
      </c>
      <c r="B75" s="255">
        <v>432846</v>
      </c>
      <c r="C75" s="255">
        <v>585970</v>
      </c>
      <c r="D75" s="255">
        <v>270995</v>
      </c>
      <c r="E75" s="255">
        <v>190418</v>
      </c>
      <c r="F75" s="255">
        <v>194455</v>
      </c>
      <c r="G75" s="255">
        <v>553229</v>
      </c>
      <c r="H75" s="255">
        <v>203110</v>
      </c>
      <c r="I75" s="255">
        <v>179375</v>
      </c>
      <c r="J75" s="255">
        <v>212676</v>
      </c>
    </row>
    <row r="76" spans="1:10">
      <c r="A76" s="267" t="s">
        <v>391</v>
      </c>
      <c r="B76" s="255">
        <v>375975</v>
      </c>
      <c r="C76" s="255">
        <v>536759</v>
      </c>
      <c r="D76" s="255">
        <v>229773</v>
      </c>
      <c r="E76" s="255">
        <v>158178</v>
      </c>
      <c r="F76" s="255">
        <v>162965</v>
      </c>
      <c r="G76" s="255">
        <v>527989</v>
      </c>
      <c r="H76" s="255">
        <v>182122</v>
      </c>
      <c r="I76" s="255">
        <v>161154</v>
      </c>
      <c r="J76" s="255">
        <v>192964</v>
      </c>
    </row>
    <row r="77" spans="1:10">
      <c r="A77" s="267" t="s">
        <v>434</v>
      </c>
      <c r="B77" s="255">
        <v>56871</v>
      </c>
      <c r="C77" s="255">
        <v>49211</v>
      </c>
      <c r="D77" s="255">
        <v>41222</v>
      </c>
      <c r="E77" s="255">
        <v>32240</v>
      </c>
      <c r="F77" s="255">
        <v>31490</v>
      </c>
      <c r="G77" s="255">
        <v>25240</v>
      </c>
      <c r="H77" s="255">
        <v>20988</v>
      </c>
      <c r="I77" s="255">
        <v>18221</v>
      </c>
      <c r="J77" s="255">
        <v>19712</v>
      </c>
    </row>
    <row r="79" spans="1:10">
      <c r="A79" s="303" t="s">
        <v>441</v>
      </c>
      <c r="B79" s="304"/>
      <c r="C79" s="304"/>
      <c r="D79" s="304"/>
      <c r="E79" s="304"/>
      <c r="F79" s="304"/>
      <c r="G79" s="304"/>
      <c r="H79" s="304"/>
      <c r="I79" s="304"/>
      <c r="J79" s="304"/>
    </row>
    <row r="80" spans="1:10">
      <c r="A80" s="277" t="s">
        <v>0</v>
      </c>
      <c r="B80" s="255">
        <v>306</v>
      </c>
      <c r="C80" s="255">
        <v>311</v>
      </c>
      <c r="D80" s="255">
        <v>324</v>
      </c>
      <c r="E80" s="255">
        <v>367</v>
      </c>
      <c r="F80" s="255">
        <v>354</v>
      </c>
      <c r="G80" s="255">
        <v>336</v>
      </c>
      <c r="H80" s="255">
        <v>176</v>
      </c>
      <c r="I80" s="255">
        <v>211</v>
      </c>
      <c r="J80" s="255">
        <v>298</v>
      </c>
    </row>
    <row r="81" spans="1:10">
      <c r="A81" s="277" t="s">
        <v>328</v>
      </c>
      <c r="B81" s="255">
        <v>1157</v>
      </c>
      <c r="C81" s="255">
        <v>802</v>
      </c>
      <c r="D81" s="255">
        <v>962</v>
      </c>
      <c r="E81" s="255">
        <v>998</v>
      </c>
      <c r="F81" s="255">
        <v>938</v>
      </c>
      <c r="G81" s="255">
        <v>1033</v>
      </c>
      <c r="H81" s="255">
        <v>916</v>
      </c>
      <c r="I81" s="255">
        <v>937</v>
      </c>
      <c r="J81" s="255">
        <v>991</v>
      </c>
    </row>
    <row r="82" spans="1:10">
      <c r="A82" s="277" t="s">
        <v>2</v>
      </c>
      <c r="B82" s="255">
        <v>297</v>
      </c>
      <c r="C82" s="255">
        <v>2200</v>
      </c>
      <c r="D82" s="255">
        <v>857</v>
      </c>
      <c r="E82" s="255">
        <v>-284</v>
      </c>
      <c r="F82" s="255">
        <v>-19</v>
      </c>
      <c r="G82" s="255">
        <v>4792</v>
      </c>
      <c r="H82" s="255">
        <v>128</v>
      </c>
      <c r="I82" s="255">
        <v>338</v>
      </c>
      <c r="J82" s="255">
        <v>-69</v>
      </c>
    </row>
    <row r="83" spans="1:10">
      <c r="A83" s="277" t="s">
        <v>416</v>
      </c>
      <c r="B83" s="255">
        <v>760</v>
      </c>
      <c r="C83" s="255">
        <v>618</v>
      </c>
      <c r="D83" s="255">
        <v>455</v>
      </c>
      <c r="E83" s="255">
        <v>1395</v>
      </c>
      <c r="F83" s="255">
        <v>-391</v>
      </c>
      <c r="G83" s="255">
        <v>247</v>
      </c>
      <c r="H83" s="255">
        <v>144</v>
      </c>
      <c r="I83" s="255">
        <v>760</v>
      </c>
      <c r="J83" s="255">
        <v>0</v>
      </c>
    </row>
    <row r="84" spans="1:10">
      <c r="A84" s="277" t="s">
        <v>409</v>
      </c>
      <c r="B84" s="255">
        <v>4</v>
      </c>
      <c r="C84" s="255">
        <v>-97</v>
      </c>
      <c r="D84" s="255">
        <v>97</v>
      </c>
      <c r="E84" s="255">
        <v>120</v>
      </c>
      <c r="F84" s="255">
        <v>-83</v>
      </c>
      <c r="G84" s="255">
        <v>24</v>
      </c>
      <c r="H84" s="255">
        <v>214</v>
      </c>
      <c r="I84" s="255">
        <v>99</v>
      </c>
      <c r="J84" s="255">
        <v>0</v>
      </c>
    </row>
    <row r="85" spans="1:10">
      <c r="A85" s="277" t="s">
        <v>10</v>
      </c>
      <c r="B85" s="284">
        <v>118</v>
      </c>
      <c r="C85" s="284">
        <v>337</v>
      </c>
      <c r="D85" s="284">
        <v>164</v>
      </c>
      <c r="E85" s="284">
        <v>-905</v>
      </c>
      <c r="F85" s="284">
        <v>1065</v>
      </c>
      <c r="G85" s="284">
        <v>156</v>
      </c>
      <c r="H85" s="284">
        <v>589</v>
      </c>
      <c r="I85" s="284">
        <v>-1135</v>
      </c>
      <c r="J85" s="284">
        <v>529</v>
      </c>
    </row>
    <row r="86" spans="1:10">
      <c r="A86" s="253" t="s">
        <v>4</v>
      </c>
      <c r="B86" s="259">
        <v>2642</v>
      </c>
      <c r="C86" s="259">
        <v>4171</v>
      </c>
      <c r="D86" s="259">
        <v>2859</v>
      </c>
      <c r="E86" s="259">
        <v>1691</v>
      </c>
      <c r="F86" s="259">
        <v>1864</v>
      </c>
      <c r="G86" s="259">
        <v>6588</v>
      </c>
      <c r="H86" s="259">
        <v>2167</v>
      </c>
      <c r="I86" s="259">
        <v>1210</v>
      </c>
      <c r="J86" s="259">
        <v>1749</v>
      </c>
    </row>
    <row r="87" spans="1:10">
      <c r="A87" s="277" t="s">
        <v>433</v>
      </c>
      <c r="B87" s="255">
        <v>-2098</v>
      </c>
      <c r="C87" s="255">
        <v>-2257</v>
      </c>
      <c r="D87" s="255">
        <v>-2230</v>
      </c>
      <c r="E87" s="255">
        <v>-1943</v>
      </c>
      <c r="F87" s="255">
        <v>-1451</v>
      </c>
      <c r="G87" s="255">
        <v>-2021</v>
      </c>
      <c r="H87" s="255">
        <v>-1646</v>
      </c>
      <c r="I87" s="255">
        <v>-1340</v>
      </c>
      <c r="J87" s="255">
        <v>-1479</v>
      </c>
    </row>
    <row r="88" spans="1:10">
      <c r="A88" s="277" t="s">
        <v>331</v>
      </c>
      <c r="B88" s="284">
        <v>-51</v>
      </c>
      <c r="C88" s="284">
        <v>8</v>
      </c>
      <c r="D88" s="284">
        <v>-27</v>
      </c>
      <c r="E88" s="284">
        <v>22</v>
      </c>
      <c r="F88" s="284">
        <v>-34</v>
      </c>
      <c r="G88" s="284">
        <v>-28</v>
      </c>
      <c r="H88" s="284">
        <v>-25</v>
      </c>
      <c r="I88" s="284">
        <v>-106</v>
      </c>
      <c r="J88" s="284">
        <v>-19</v>
      </c>
    </row>
    <row r="89" spans="1:10">
      <c r="A89" s="253" t="s">
        <v>332</v>
      </c>
      <c r="B89" s="284">
        <v>493</v>
      </c>
      <c r="C89" s="284">
        <v>1922</v>
      </c>
      <c r="D89" s="284">
        <v>602</v>
      </c>
      <c r="E89" s="284">
        <v>-230</v>
      </c>
      <c r="F89" s="284">
        <v>379</v>
      </c>
      <c r="G89" s="284">
        <v>4539</v>
      </c>
      <c r="H89" s="284">
        <v>496</v>
      </c>
      <c r="I89" s="284">
        <v>-236</v>
      </c>
      <c r="J89" s="284">
        <v>251</v>
      </c>
    </row>
    <row r="90" spans="1:10">
      <c r="A90" s="254"/>
      <c r="B90" s="255"/>
      <c r="C90" s="255"/>
      <c r="D90" s="255"/>
      <c r="E90" s="255"/>
      <c r="F90" s="255"/>
      <c r="G90" s="255"/>
      <c r="H90" s="255"/>
      <c r="I90" s="255"/>
      <c r="J90" s="255"/>
    </row>
    <row r="91" spans="1:10">
      <c r="A91" s="267" t="s">
        <v>15</v>
      </c>
      <c r="B91" s="255">
        <v>92005</v>
      </c>
      <c r="C91" s="255">
        <v>83226</v>
      </c>
      <c r="D91" s="255">
        <v>70247</v>
      </c>
      <c r="E91" s="255">
        <v>4147</v>
      </c>
      <c r="F91" s="255">
        <v>-20808</v>
      </c>
      <c r="G91" s="255">
        <v>35245</v>
      </c>
      <c r="H91" s="255">
        <v>50166</v>
      </c>
      <c r="I91" s="255">
        <v>309</v>
      </c>
      <c r="J91" s="255">
        <v>3521</v>
      </c>
    </row>
    <row r="92" spans="1:10">
      <c r="A92" s="267" t="s">
        <v>391</v>
      </c>
      <c r="B92" s="255">
        <v>60813</v>
      </c>
      <c r="C92" s="255">
        <v>52583</v>
      </c>
      <c r="D92" s="255">
        <v>41302</v>
      </c>
      <c r="E92" s="255">
        <v>5198</v>
      </c>
      <c r="F92" s="255">
        <v>2175</v>
      </c>
      <c r="G92" s="255">
        <v>2356</v>
      </c>
      <c r="H92" s="255">
        <v>30615</v>
      </c>
      <c r="I92" s="255">
        <v>466</v>
      </c>
      <c r="J92" s="255">
        <v>3061</v>
      </c>
    </row>
    <row r="93" spans="1:10">
      <c r="A93" s="267" t="s">
        <v>434</v>
      </c>
      <c r="B93" s="255">
        <v>31192</v>
      </c>
      <c r="C93" s="255">
        <v>30643</v>
      </c>
      <c r="D93" s="255">
        <v>28945</v>
      </c>
      <c r="E93" s="255">
        <v>-1051</v>
      </c>
      <c r="F93" s="255">
        <v>-22983</v>
      </c>
      <c r="G93" s="255">
        <v>32889</v>
      </c>
      <c r="H93" s="255">
        <v>19551</v>
      </c>
      <c r="I93" s="255">
        <v>-157</v>
      </c>
      <c r="J93" s="255">
        <v>460</v>
      </c>
    </row>
    <row r="95" spans="1:10">
      <c r="A95" s="303" t="s">
        <v>442</v>
      </c>
      <c r="B95" s="304"/>
      <c r="C95" s="304"/>
      <c r="D95" s="304"/>
      <c r="E95" s="304"/>
      <c r="F95" s="304"/>
      <c r="G95" s="304"/>
      <c r="H95" s="304"/>
      <c r="I95" s="304"/>
      <c r="J95" s="304"/>
    </row>
    <row r="96" spans="1:10">
      <c r="A96" s="277" t="s">
        <v>0</v>
      </c>
      <c r="B96" s="255">
        <v>-31</v>
      </c>
      <c r="C96" s="255">
        <v>-37</v>
      </c>
      <c r="D96" s="255">
        <v>-105</v>
      </c>
      <c r="E96" s="255">
        <v>-62</v>
      </c>
      <c r="F96" s="255">
        <v>-122</v>
      </c>
      <c r="G96" s="255">
        <v>-162</v>
      </c>
      <c r="H96" s="255">
        <v>-147</v>
      </c>
      <c r="I96" s="255">
        <v>-31</v>
      </c>
      <c r="J96" s="255">
        <v>52</v>
      </c>
    </row>
    <row r="97" spans="1:10">
      <c r="A97" s="277" t="s">
        <v>328</v>
      </c>
      <c r="B97" s="255">
        <v>69</v>
      </c>
      <c r="C97" s="255">
        <v>110</v>
      </c>
      <c r="D97" s="255">
        <v>103</v>
      </c>
      <c r="E97" s="255">
        <v>-233</v>
      </c>
      <c r="F97" s="255">
        <v>88</v>
      </c>
      <c r="G97" s="255">
        <v>126</v>
      </c>
      <c r="H97" s="255">
        <v>167</v>
      </c>
      <c r="I97" s="255">
        <v>161</v>
      </c>
      <c r="J97" s="255">
        <v>147</v>
      </c>
    </row>
    <row r="98" spans="1:10">
      <c r="A98" s="277" t="s">
        <v>2</v>
      </c>
      <c r="B98" s="255">
        <v>-1139</v>
      </c>
      <c r="C98" s="255">
        <v>-136</v>
      </c>
      <c r="D98" s="255">
        <v>406</v>
      </c>
      <c r="E98" s="255">
        <v>677</v>
      </c>
      <c r="F98" s="255">
        <v>455</v>
      </c>
      <c r="G98" s="255">
        <v>-503</v>
      </c>
      <c r="H98" s="255">
        <v>-352</v>
      </c>
      <c r="I98" s="255">
        <v>662</v>
      </c>
      <c r="J98" s="255">
        <v>584</v>
      </c>
    </row>
    <row r="99" spans="1:10">
      <c r="A99" s="277" t="s">
        <v>409</v>
      </c>
      <c r="B99" s="255">
        <v>13</v>
      </c>
      <c r="C99" s="255">
        <v>-803</v>
      </c>
      <c r="D99" s="255">
        <v>-131</v>
      </c>
      <c r="E99" s="255">
        <v>78</v>
      </c>
      <c r="F99" s="255">
        <v>-16</v>
      </c>
      <c r="G99" s="255">
        <v>-6</v>
      </c>
      <c r="H99" s="255">
        <v>-36</v>
      </c>
      <c r="I99" s="255">
        <v>-8</v>
      </c>
      <c r="J99" s="255">
        <v>26</v>
      </c>
    </row>
    <row r="100" spans="1:10">
      <c r="A100" s="277" t="s">
        <v>10</v>
      </c>
      <c r="B100" s="284">
        <v>110</v>
      </c>
      <c r="C100" s="284">
        <v>26</v>
      </c>
      <c r="D100" s="284">
        <v>206</v>
      </c>
      <c r="E100" s="284">
        <v>129</v>
      </c>
      <c r="F100" s="284">
        <v>261</v>
      </c>
      <c r="G100" s="284">
        <v>45</v>
      </c>
      <c r="H100" s="284">
        <v>23</v>
      </c>
      <c r="I100" s="284">
        <v>546</v>
      </c>
      <c r="J100" s="284">
        <v>37</v>
      </c>
    </row>
    <row r="101" spans="1:10">
      <c r="A101" s="253" t="s">
        <v>4</v>
      </c>
      <c r="B101" s="259">
        <v>-978</v>
      </c>
      <c r="C101" s="259">
        <v>-840</v>
      </c>
      <c r="D101" s="259">
        <v>479</v>
      </c>
      <c r="E101" s="259">
        <v>589</v>
      </c>
      <c r="F101" s="259">
        <v>666</v>
      </c>
      <c r="G101" s="259">
        <v>-500</v>
      </c>
      <c r="H101" s="259">
        <v>-345</v>
      </c>
      <c r="I101" s="259">
        <v>1330</v>
      </c>
      <c r="J101" s="259">
        <v>846</v>
      </c>
    </row>
    <row r="102" spans="1:10">
      <c r="A102" s="277" t="s">
        <v>433</v>
      </c>
      <c r="B102" s="255">
        <v>-3131</v>
      </c>
      <c r="C102" s="255">
        <v>-3693</v>
      </c>
      <c r="D102" s="255">
        <v>-3311</v>
      </c>
      <c r="E102" s="255">
        <v>-3628</v>
      </c>
      <c r="F102" s="255">
        <v>-3594</v>
      </c>
      <c r="G102" s="255">
        <v>-3689</v>
      </c>
      <c r="H102" s="255">
        <v>-3279</v>
      </c>
      <c r="I102" s="255">
        <v>-4369</v>
      </c>
      <c r="J102" s="255">
        <v>-2626</v>
      </c>
    </row>
    <row r="103" spans="1:10">
      <c r="A103" s="277" t="s">
        <v>443</v>
      </c>
      <c r="B103" s="255">
        <v>-814</v>
      </c>
      <c r="C103" s="255">
        <v>-777</v>
      </c>
      <c r="D103" s="255">
        <v>-797</v>
      </c>
      <c r="E103" s="255">
        <v>-682</v>
      </c>
      <c r="F103" s="255">
        <v>-705</v>
      </c>
      <c r="G103" s="255">
        <v>-743</v>
      </c>
      <c r="H103" s="255">
        <v>-742</v>
      </c>
      <c r="I103" s="255">
        <v>-650</v>
      </c>
      <c r="J103" s="255">
        <v>-779</v>
      </c>
    </row>
    <row r="104" spans="1:10">
      <c r="A104" s="277" t="s">
        <v>331</v>
      </c>
      <c r="B104" s="284">
        <v>3</v>
      </c>
      <c r="C104" s="284">
        <v>-1</v>
      </c>
      <c r="D104" s="284">
        <v>-1</v>
      </c>
      <c r="E104" s="284">
        <v>-1</v>
      </c>
      <c r="F104" s="284">
        <v>-1</v>
      </c>
      <c r="G104" s="284">
        <v>5</v>
      </c>
      <c r="H104" s="284">
        <v>-3</v>
      </c>
      <c r="I104" s="284">
        <v>25</v>
      </c>
      <c r="J104" s="284">
        <v>0</v>
      </c>
    </row>
    <row r="105" spans="1:10">
      <c r="A105" s="253" t="s">
        <v>332</v>
      </c>
      <c r="B105" s="284">
        <v>-4920</v>
      </c>
      <c r="C105" s="284">
        <v>-5311</v>
      </c>
      <c r="D105" s="284">
        <v>-3630</v>
      </c>
      <c r="E105" s="284">
        <v>-3722</v>
      </c>
      <c r="F105" s="284">
        <v>-3634</v>
      </c>
      <c r="G105" s="284">
        <v>-4927</v>
      </c>
      <c r="H105" s="284">
        <v>-4369</v>
      </c>
      <c r="I105" s="284">
        <v>-3664</v>
      </c>
      <c r="J105" s="284">
        <v>-2559</v>
      </c>
    </row>
    <row r="106" spans="1:10">
      <c r="A106" s="254"/>
      <c r="B106" s="255"/>
      <c r="C106" s="255"/>
      <c r="D106" s="255"/>
      <c r="E106" s="255"/>
      <c r="F106" s="255"/>
      <c r="G106" s="255"/>
      <c r="H106" s="255"/>
      <c r="I106" s="255"/>
      <c r="J106" s="255"/>
    </row>
    <row r="107" spans="1:10">
      <c r="A107" s="267" t="s">
        <v>15</v>
      </c>
      <c r="B107" s="255">
        <v>-319491</v>
      </c>
      <c r="C107" s="255">
        <v>-426061</v>
      </c>
      <c r="D107" s="255">
        <v>15355</v>
      </c>
      <c r="E107" s="255">
        <v>26528</v>
      </c>
      <c r="F107" s="255">
        <v>29665</v>
      </c>
      <c r="G107" s="255">
        <v>-462033</v>
      </c>
      <c r="H107" s="255">
        <v>7720</v>
      </c>
      <c r="I107" s="255">
        <v>27546</v>
      </c>
      <c r="J107" s="255">
        <v>18795</v>
      </c>
    </row>
    <row r="108" spans="1:10">
      <c r="A108" s="267" t="s">
        <v>391</v>
      </c>
      <c r="B108" s="255">
        <v>-324971</v>
      </c>
      <c r="C108" s="255">
        <v>-433927</v>
      </c>
      <c r="D108" s="255">
        <v>7866</v>
      </c>
      <c r="E108" s="255">
        <v>16003</v>
      </c>
      <c r="F108" s="255">
        <v>20257</v>
      </c>
      <c r="G108" s="255">
        <v>-471979</v>
      </c>
      <c r="H108" s="255">
        <v>-2689</v>
      </c>
      <c r="I108" s="255">
        <v>17137</v>
      </c>
      <c r="J108" s="255">
        <v>8845</v>
      </c>
    </row>
    <row r="109" spans="1:10">
      <c r="A109" s="267" t="s">
        <v>434</v>
      </c>
      <c r="B109" s="255">
        <v>5480</v>
      </c>
      <c r="C109" s="255">
        <v>7866</v>
      </c>
      <c r="D109" s="255">
        <v>7489</v>
      </c>
      <c r="E109" s="255">
        <v>10525</v>
      </c>
      <c r="F109" s="255">
        <v>9408</v>
      </c>
      <c r="G109" s="255">
        <v>9946</v>
      </c>
      <c r="H109" s="255">
        <v>10409</v>
      </c>
      <c r="I109" s="255">
        <v>10409</v>
      </c>
      <c r="J109" s="255">
        <v>9950</v>
      </c>
    </row>
  </sheetData>
  <pageMargins left="0.70866141732283472" right="0.70866141732283472" top="0.74803149606299213" bottom="0.74803149606299213" header="0.31496062992125984" footer="0.31496062992125984"/>
  <pageSetup paperSize="9" scale="83" firstPageNumber="19" fitToHeight="2" orientation="landscape" useFirstPageNumber="1" r:id="rId1"/>
  <headerFooter>
    <oddFooter>&amp;L&amp;8______________________________________________________
&amp;"-,Italic"Arion Bank Factbook 30.09.2017&amp;C&amp;8&amp;P&amp;R&amp;8______________________________________________________
&amp;"-,Italic"All amounts are in ISK millions</oddFooter>
  </headerFooter>
  <rowBreaks count="3" manualBreakCount="3">
    <brk id="31" max="9" man="1"/>
    <brk id="62" max="9" man="1"/>
    <brk id="93"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398</v>
      </c>
      <c r="B1" s="258">
        <v>0</v>
      </c>
      <c r="C1" s="258" t="e">
        <f>-VLOOKUP(#REF!,#REF!,10,FALSE)</f>
        <v>#REF!</v>
      </c>
      <c r="D1" s="258" t="e">
        <f>+C1+4</f>
        <v>#REF!</v>
      </c>
      <c r="E1" s="258" t="e">
        <f>+D1+4</f>
        <v>#REF!</v>
      </c>
      <c r="F1" s="258" t="e">
        <f>+E1+4</f>
        <v>#REF!</v>
      </c>
      <c r="G1" s="246"/>
    </row>
    <row r="2" spans="1:12" ht="15.75" thickBot="1">
      <c r="A2" s="250"/>
      <c r="B2" s="251"/>
      <c r="C2" s="251"/>
      <c r="D2" s="251"/>
      <c r="E2" s="251"/>
      <c r="F2" s="251"/>
      <c r="G2" s="246"/>
    </row>
    <row r="3" spans="1:12" ht="15.75" thickTop="1">
      <c r="A3" s="275"/>
      <c r="B3" s="276"/>
      <c r="C3" s="276"/>
      <c r="D3" s="276"/>
      <c r="E3" s="276"/>
      <c r="F3" s="276"/>
      <c r="G3" s="246"/>
    </row>
    <row r="4" spans="1:12">
      <c r="A4" s="275"/>
      <c r="B4" s="276"/>
      <c r="C4" s="276"/>
      <c r="D4" s="276"/>
      <c r="E4" s="276"/>
      <c r="F4" s="276"/>
      <c r="G4" s="246"/>
    </row>
    <row r="5" spans="1:12" ht="15" customHeight="1">
      <c r="A5" s="306" t="s">
        <v>399</v>
      </c>
      <c r="B5" s="306"/>
      <c r="C5" s="306"/>
      <c r="D5" s="306"/>
      <c r="E5" s="306"/>
      <c r="F5" s="306"/>
      <c r="G5" s="306"/>
      <c r="H5" s="306"/>
      <c r="I5" s="306"/>
      <c r="J5" s="306"/>
      <c r="K5" s="306"/>
      <c r="L5" s="306"/>
    </row>
    <row r="6" spans="1:12">
      <c r="A6" s="306"/>
      <c r="B6" s="306"/>
      <c r="C6" s="306"/>
      <c r="D6" s="306"/>
      <c r="E6" s="306"/>
      <c r="F6" s="306"/>
      <c r="G6" s="306"/>
      <c r="H6" s="306"/>
      <c r="I6" s="306"/>
      <c r="J6" s="306"/>
      <c r="K6" s="306"/>
      <c r="L6" s="306"/>
    </row>
    <row r="7" spans="1:12">
      <c r="A7" s="306"/>
      <c r="B7" s="306"/>
      <c r="C7" s="306"/>
      <c r="D7" s="306"/>
      <c r="E7" s="306"/>
      <c r="F7" s="306"/>
      <c r="G7" s="306"/>
      <c r="H7" s="306"/>
      <c r="I7" s="306"/>
      <c r="J7" s="306"/>
      <c r="K7" s="306"/>
      <c r="L7" s="306"/>
    </row>
    <row r="8" spans="1:12">
      <c r="A8" s="306"/>
      <c r="B8" s="306"/>
      <c r="C8" s="306"/>
      <c r="D8" s="306"/>
      <c r="E8" s="306"/>
      <c r="F8" s="306"/>
      <c r="G8" s="306"/>
      <c r="H8" s="306"/>
      <c r="I8" s="306"/>
      <c r="J8" s="306"/>
      <c r="K8" s="306"/>
      <c r="L8" s="306"/>
    </row>
    <row r="9" spans="1:12">
      <c r="A9" s="306" t="s">
        <v>400</v>
      </c>
      <c r="B9" s="306"/>
      <c r="C9" s="306"/>
      <c r="D9" s="306"/>
      <c r="E9" s="306"/>
      <c r="F9" s="306"/>
      <c r="G9" s="306"/>
      <c r="H9" s="306"/>
      <c r="I9" s="306"/>
      <c r="J9" s="306"/>
      <c r="K9" s="306"/>
      <c r="L9" s="306"/>
    </row>
    <row r="10" spans="1:12">
      <c r="A10" s="306"/>
      <c r="B10" s="306"/>
      <c r="C10" s="306"/>
      <c r="D10" s="306"/>
      <c r="E10" s="306"/>
      <c r="F10" s="306"/>
      <c r="G10" s="306"/>
      <c r="H10" s="306"/>
      <c r="I10" s="306"/>
      <c r="J10" s="306"/>
      <c r="K10" s="306"/>
      <c r="L10" s="306"/>
    </row>
    <row r="11" spans="1:12">
      <c r="A11" s="306"/>
      <c r="B11" s="306"/>
      <c r="C11" s="306"/>
      <c r="D11" s="306"/>
      <c r="E11" s="306"/>
      <c r="F11" s="306"/>
      <c r="G11" s="306"/>
      <c r="H11" s="306"/>
      <c r="I11" s="306"/>
      <c r="J11" s="306"/>
      <c r="K11" s="306"/>
      <c r="L11" s="306"/>
    </row>
    <row r="12" spans="1:12">
      <c r="A12" s="306" t="s">
        <v>401</v>
      </c>
      <c r="B12" s="306"/>
      <c r="C12" s="306"/>
      <c r="D12" s="306"/>
      <c r="E12" s="306"/>
      <c r="F12" s="306"/>
      <c r="G12" s="306"/>
      <c r="H12" s="306"/>
      <c r="I12" s="306"/>
      <c r="J12" s="306"/>
      <c r="K12" s="306"/>
      <c r="L12" s="306"/>
    </row>
    <row r="13" spans="1:12">
      <c r="A13" s="306"/>
      <c r="B13" s="306"/>
      <c r="C13" s="306"/>
      <c r="D13" s="306"/>
      <c r="E13" s="306"/>
      <c r="F13" s="306"/>
      <c r="G13" s="306"/>
      <c r="H13" s="306"/>
      <c r="I13" s="306"/>
      <c r="J13" s="306"/>
      <c r="K13" s="306"/>
      <c r="L13" s="306"/>
    </row>
    <row r="14" spans="1:12">
      <c r="A14" s="306"/>
      <c r="B14" s="306"/>
      <c r="C14" s="306"/>
      <c r="D14" s="306"/>
      <c r="E14" s="306"/>
      <c r="F14" s="306"/>
      <c r="G14" s="306"/>
      <c r="H14" s="306"/>
      <c r="I14" s="306"/>
      <c r="J14" s="306"/>
      <c r="K14" s="306"/>
      <c r="L14" s="306"/>
    </row>
    <row r="15" spans="1:12">
      <c r="A15" s="306"/>
      <c r="B15" s="306"/>
      <c r="C15" s="306"/>
      <c r="D15" s="306"/>
      <c r="E15" s="306"/>
      <c r="F15" s="306"/>
      <c r="G15" s="306"/>
      <c r="H15" s="306"/>
      <c r="I15" s="306"/>
      <c r="J15" s="306"/>
      <c r="K15" s="306"/>
      <c r="L15" s="306"/>
    </row>
    <row r="16" spans="1:12">
      <c r="A16" s="306"/>
      <c r="B16" s="306"/>
      <c r="C16" s="306"/>
      <c r="D16" s="306"/>
      <c r="E16" s="306"/>
      <c r="F16" s="306"/>
      <c r="G16" s="306"/>
      <c r="H16" s="306"/>
      <c r="I16" s="306"/>
      <c r="J16" s="306"/>
      <c r="K16" s="306"/>
      <c r="L16" s="306"/>
    </row>
    <row r="17" spans="1:12">
      <c r="A17" s="306"/>
      <c r="B17" s="306"/>
      <c r="C17" s="306"/>
      <c r="D17" s="306"/>
      <c r="E17" s="306"/>
      <c r="F17" s="306"/>
      <c r="G17" s="306"/>
      <c r="H17" s="306"/>
      <c r="I17" s="306"/>
      <c r="J17" s="306"/>
      <c r="K17" s="306"/>
      <c r="L17" s="306"/>
    </row>
    <row r="18" spans="1:12" s="245" customFormat="1">
      <c r="A18" s="306" t="s">
        <v>403</v>
      </c>
      <c r="B18" s="306"/>
      <c r="C18" s="306"/>
      <c r="D18" s="306"/>
      <c r="E18" s="306"/>
      <c r="F18" s="306"/>
      <c r="G18" s="306"/>
      <c r="H18" s="306"/>
      <c r="I18" s="306"/>
      <c r="J18" s="306"/>
      <c r="K18" s="306"/>
      <c r="L18" s="306"/>
    </row>
    <row r="19" spans="1:12">
      <c r="A19" s="306"/>
      <c r="B19" s="306"/>
      <c r="C19" s="306"/>
      <c r="D19" s="306"/>
      <c r="E19" s="306"/>
      <c r="F19" s="306"/>
      <c r="G19" s="306"/>
      <c r="H19" s="306"/>
      <c r="I19" s="306"/>
      <c r="J19" s="306"/>
      <c r="K19" s="306"/>
      <c r="L19" s="306"/>
    </row>
    <row r="20" spans="1:12">
      <c r="A20" s="247" t="s">
        <v>402</v>
      </c>
      <c r="B20" s="246"/>
      <c r="C20" s="246"/>
      <c r="D20" s="246"/>
      <c r="E20" s="246"/>
      <c r="F20" s="246"/>
      <c r="G20" s="306"/>
      <c r="H20" s="306"/>
      <c r="I20" s="306"/>
      <c r="J20" s="306"/>
      <c r="K20" s="306"/>
      <c r="L20" s="306"/>
    </row>
    <row r="21" spans="1:12">
      <c r="A21" s="282"/>
      <c r="B21" s="282"/>
      <c r="C21" s="282"/>
      <c r="D21" s="282"/>
      <c r="E21" s="282"/>
      <c r="F21" s="282"/>
      <c r="G21" s="306"/>
      <c r="H21" s="306"/>
      <c r="I21" s="306"/>
      <c r="J21" s="306"/>
      <c r="K21" s="306"/>
      <c r="L21" s="306"/>
    </row>
    <row r="22" spans="1:12">
      <c r="A22" s="282"/>
      <c r="B22" s="282"/>
      <c r="C22" s="282"/>
      <c r="D22" s="282"/>
      <c r="E22" s="282"/>
      <c r="F22" s="282"/>
      <c r="G22" s="306"/>
      <c r="H22" s="306"/>
      <c r="I22" s="306"/>
      <c r="J22" s="306"/>
      <c r="K22" s="306"/>
      <c r="L22" s="306"/>
    </row>
    <row r="23" spans="1:12">
      <c r="A23" s="282"/>
      <c r="B23" s="282"/>
      <c r="C23" s="282"/>
      <c r="D23" s="282"/>
      <c r="E23" s="282"/>
      <c r="F23" s="282"/>
      <c r="G23" s="306"/>
      <c r="H23" s="306"/>
      <c r="I23" s="306"/>
      <c r="J23" s="306"/>
      <c r="K23" s="306"/>
      <c r="L23" s="306"/>
    </row>
    <row r="24" spans="1:12">
      <c r="A24" s="282"/>
      <c r="B24" s="282"/>
      <c r="C24" s="282"/>
      <c r="D24" s="282"/>
      <c r="E24" s="282"/>
      <c r="F24" s="282"/>
      <c r="G24" s="306"/>
      <c r="H24" s="306"/>
      <c r="I24" s="306"/>
      <c r="J24" s="306"/>
      <c r="K24" s="306"/>
      <c r="L24" s="306"/>
    </row>
    <row r="25" spans="1:12">
      <c r="A25" s="282"/>
      <c r="B25" s="282"/>
      <c r="C25" s="282"/>
      <c r="D25" s="282"/>
      <c r="E25" s="282"/>
      <c r="F25" s="282"/>
      <c r="G25" s="306"/>
      <c r="H25" s="306"/>
      <c r="I25" s="306"/>
      <c r="J25" s="306"/>
      <c r="K25" s="306"/>
      <c r="L25" s="306"/>
    </row>
    <row r="26" spans="1:12">
      <c r="A26" s="282"/>
      <c r="B26" s="282"/>
      <c r="C26" s="282"/>
      <c r="D26" s="282"/>
      <c r="E26" s="282"/>
      <c r="F26" s="282"/>
      <c r="G26" s="306"/>
      <c r="H26" s="306"/>
      <c r="I26" s="306"/>
      <c r="J26" s="306"/>
      <c r="K26" s="306"/>
      <c r="L26" s="306"/>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6"/>
      <c r="H29" s="306"/>
      <c r="I29" s="306"/>
      <c r="J29" s="306"/>
      <c r="K29" s="306"/>
      <c r="L29" s="306"/>
    </row>
    <row r="30" spans="1:12">
      <c r="A30" s="246"/>
      <c r="B30" s="246"/>
      <c r="C30" s="246"/>
      <c r="D30" s="246"/>
      <c r="E30" s="246"/>
      <c r="F30" s="246"/>
      <c r="G30" s="306"/>
      <c r="H30" s="306"/>
      <c r="I30" s="306"/>
      <c r="J30" s="306"/>
      <c r="K30" s="306"/>
      <c r="L30" s="306"/>
    </row>
    <row r="31" spans="1:12">
      <c r="A31" s="246"/>
      <c r="B31" s="246"/>
      <c r="C31" s="246"/>
      <c r="D31" s="246"/>
      <c r="E31" s="246"/>
      <c r="F31" s="246"/>
      <c r="G31" s="306"/>
      <c r="H31" s="306"/>
      <c r="I31" s="306"/>
      <c r="J31" s="306"/>
      <c r="K31" s="306"/>
      <c r="L31" s="306"/>
    </row>
    <row r="32" spans="1:12">
      <c r="A32" s="246"/>
      <c r="B32" s="246"/>
      <c r="C32" s="246"/>
      <c r="D32" s="246"/>
      <c r="E32" s="246"/>
      <c r="F32" s="246"/>
      <c r="G32" s="306"/>
      <c r="H32" s="306"/>
      <c r="I32" s="306"/>
      <c r="J32" s="306"/>
      <c r="K32" s="306"/>
      <c r="L32" s="306"/>
    </row>
    <row r="33" spans="1:12">
      <c r="A33" s="246"/>
      <c r="B33" s="246"/>
      <c r="C33" s="246"/>
      <c r="D33" s="246"/>
      <c r="E33" s="246"/>
      <c r="F33" s="246"/>
      <c r="G33" s="306"/>
      <c r="H33" s="306"/>
      <c r="I33" s="306"/>
      <c r="J33" s="306"/>
      <c r="K33" s="306"/>
      <c r="L33" s="306"/>
    </row>
    <row r="34" spans="1:12">
      <c r="A34" s="246"/>
      <c r="B34" s="246"/>
      <c r="C34" s="246"/>
      <c r="D34" s="246"/>
      <c r="E34" s="246"/>
      <c r="F34" s="246"/>
      <c r="G34" s="306"/>
      <c r="H34" s="306"/>
      <c r="I34" s="306"/>
      <c r="J34" s="306"/>
      <c r="K34" s="306"/>
      <c r="L34" s="306"/>
    </row>
    <row r="35" spans="1:12">
      <c r="A35" s="246"/>
      <c r="B35" s="246"/>
      <c r="C35" s="246"/>
      <c r="D35" s="246"/>
      <c r="E35" s="246"/>
      <c r="F35" s="246"/>
      <c r="G35" s="306"/>
      <c r="H35" s="306"/>
      <c r="I35" s="306"/>
      <c r="J35" s="306"/>
      <c r="K35" s="306"/>
      <c r="L35" s="306"/>
    </row>
    <row r="36" spans="1:12">
      <c r="A36" s="246"/>
      <c r="B36" s="246"/>
      <c r="C36" s="246"/>
      <c r="D36" s="246"/>
      <c r="E36" s="246"/>
      <c r="F36" s="246"/>
      <c r="G36" s="306"/>
      <c r="H36" s="306"/>
      <c r="I36" s="306"/>
      <c r="J36" s="306"/>
      <c r="K36" s="306"/>
      <c r="L36" s="306"/>
    </row>
    <row r="37" spans="1:12">
      <c r="A37" s="246"/>
      <c r="B37" s="246"/>
      <c r="C37" s="246"/>
      <c r="D37" s="246"/>
      <c r="E37" s="246"/>
      <c r="F37" s="246"/>
      <c r="G37" s="306"/>
      <c r="H37" s="306"/>
      <c r="I37" s="306"/>
      <c r="J37" s="306"/>
      <c r="K37" s="306"/>
      <c r="L37" s="306"/>
    </row>
    <row r="38" spans="1:12">
      <c r="A38" s="246"/>
      <c r="B38" s="246"/>
      <c r="C38" s="246"/>
      <c r="D38" s="246"/>
      <c r="E38" s="246"/>
      <c r="F38" s="246"/>
      <c r="G38" s="306"/>
      <c r="H38" s="306"/>
      <c r="I38" s="306"/>
      <c r="J38" s="306"/>
      <c r="K38" s="306"/>
      <c r="L38" s="306"/>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23" orientation="portrait" useFirstPageNumber="1" r:id="rId1"/>
  <headerFooter>
    <oddFooter xml:space="preserve">&amp;L&amp;8______________________________________________________
&amp;"-,Italic"Arion Bank Factbook 30.09.2017&amp;C&amp;8&amp;P&amp;R&amp;8______________________________________________________
</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7"/>
      <c r="J3" s="307"/>
      <c r="K3" s="307"/>
      <c r="L3" s="307"/>
      <c r="M3" s="307"/>
      <c r="N3" s="307"/>
      <c r="O3" s="307"/>
      <c r="P3" s="307"/>
      <c r="Q3" s="307"/>
      <c r="R3" s="307"/>
    </row>
    <row r="4" spans="1:24" ht="15" customHeight="1">
      <c r="A4" s="43"/>
      <c r="B4" s="61" t="s">
        <v>66</v>
      </c>
      <c r="C4" s="107" t="s">
        <v>67</v>
      </c>
      <c r="D4" s="107" t="s">
        <v>68</v>
      </c>
      <c r="E4" s="107" t="s">
        <v>69</v>
      </c>
      <c r="F4" s="61" t="s">
        <v>70</v>
      </c>
      <c r="G4" s="61" t="s">
        <v>71</v>
      </c>
      <c r="H4" s="61" t="s">
        <v>114</v>
      </c>
      <c r="I4" s="61" t="s">
        <v>129</v>
      </c>
      <c r="J4" s="61" t="s">
        <v>135</v>
      </c>
      <c r="K4" s="61" t="s">
        <v>160</v>
      </c>
      <c r="L4" s="61" t="s">
        <v>234</v>
      </c>
      <c r="M4" s="61" t="s">
        <v>238</v>
      </c>
      <c r="N4" s="61" t="s">
        <v>265</v>
      </c>
      <c r="O4" s="61" t="s">
        <v>284</v>
      </c>
      <c r="P4" s="61" t="s">
        <v>284</v>
      </c>
      <c r="Q4" s="61"/>
      <c r="R4" s="61"/>
      <c r="S4" s="61"/>
      <c r="T4" s="61"/>
    </row>
    <row r="5" spans="1:24">
      <c r="A5" s="43" t="s">
        <v>130</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131</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132</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133</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147</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244</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154</v>
      </c>
      <c r="E21" s="47"/>
      <c r="F21" s="47"/>
      <c r="G21" s="48"/>
      <c r="H21" s="48"/>
      <c r="I21" s="110"/>
      <c r="J21" s="47"/>
    </row>
    <row r="22" spans="1:24">
      <c r="A22" s="11" t="s">
        <v>148</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149</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150</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237</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153</v>
      </c>
      <c r="F28" s="43"/>
      <c r="G28" s="44"/>
      <c r="H28" s="44"/>
      <c r="X28" s="46"/>
    </row>
    <row r="29" spans="1:24">
      <c r="A29" s="43" t="s">
        <v>151</v>
      </c>
      <c r="B29" s="114"/>
      <c r="C29" s="114">
        <v>241929</v>
      </c>
      <c r="D29" s="114"/>
      <c r="E29" s="114"/>
      <c r="F29" s="114"/>
      <c r="G29" s="114">
        <v>110758</v>
      </c>
      <c r="H29" s="114">
        <v>117875</v>
      </c>
      <c r="I29" s="114">
        <v>120668</v>
      </c>
      <c r="J29" s="114">
        <v>122011</v>
      </c>
      <c r="X29" s="46"/>
    </row>
    <row r="30" spans="1:24">
      <c r="A30" s="108" t="s">
        <v>152</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242</v>
      </c>
      <c r="W37" s="61" t="s">
        <v>241</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259</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242</v>
      </c>
      <c r="U51" s="61" t="s">
        <v>241</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260</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242</v>
      </c>
      <c r="U81" s="61" t="s">
        <v>241</v>
      </c>
    </row>
    <row r="82" spans="1:21">
      <c r="A82" s="61" t="s">
        <v>132</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242</v>
      </c>
      <c r="U95" s="61" t="s">
        <v>241</v>
      </c>
    </row>
    <row r="96" spans="1:21">
      <c r="A96" s="61" t="s">
        <v>133</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112</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147</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131</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242</v>
      </c>
      <c r="U137" s="61" t="s">
        <v>241</v>
      </c>
    </row>
    <row r="138" spans="1:21">
      <c r="A138" s="61" t="s">
        <v>162</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155</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246</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156</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157</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242</v>
      </c>
      <c r="V193" s="61" t="s">
        <v>241</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261</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158</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264</v>
      </c>
    </row>
    <row r="224" spans="1:16">
      <c r="A224" s="61" t="s">
        <v>134</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262</v>
      </c>
      <c r="D244" s="47">
        <v>3</v>
      </c>
      <c r="E244" s="11">
        <v>7.2</v>
      </c>
      <c r="F244" s="11">
        <v>3.4</v>
      </c>
      <c r="G244" s="11">
        <v>-2.6</v>
      </c>
      <c r="H244" s="11">
        <v>4.5</v>
      </c>
      <c r="I244" s="11">
        <v>6.8</v>
      </c>
      <c r="J244" s="11">
        <v>3.3</v>
      </c>
      <c r="K244" s="11">
        <v>2.5</v>
      </c>
      <c r="L244" s="11">
        <f>5.9-4.5</f>
        <v>1.4000000000000004</v>
      </c>
      <c r="M244" s="11">
        <v>4.5</v>
      </c>
    </row>
    <row r="252" spans="1:16">
      <c r="P252" s="11" t="s">
        <v>262</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213</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273</v>
      </c>
      <c r="D4" s="66" t="s">
        <v>272</v>
      </c>
      <c r="E4" s="66" t="s">
        <v>271</v>
      </c>
      <c r="F4" s="66" t="s">
        <v>266</v>
      </c>
      <c r="G4" s="66" t="s">
        <v>239</v>
      </c>
      <c r="H4" s="66" t="s">
        <v>235</v>
      </c>
      <c r="I4" s="66" t="s">
        <v>38</v>
      </c>
      <c r="J4" s="66" t="s">
        <v>60</v>
      </c>
      <c r="K4" s="66" t="s">
        <v>136</v>
      </c>
      <c r="L4" s="66" t="s">
        <v>161</v>
      </c>
      <c r="N4" s="66" t="s">
        <v>301</v>
      </c>
      <c r="O4" s="66" t="s">
        <v>302</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159</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113</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159</v>
      </c>
      <c r="C37" s="67"/>
      <c r="D37" s="67"/>
      <c r="E37" s="67"/>
      <c r="F37" s="221" t="e">
        <f t="shared" si="12"/>
        <v>#REF!</v>
      </c>
      <c r="G37" s="221">
        <f t="shared" si="13"/>
        <v>1379</v>
      </c>
      <c r="H37" s="224" t="s">
        <v>113</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113</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269</v>
      </c>
    </row>
    <row r="2" spans="2:37">
      <c r="B2" s="146"/>
      <c r="H2" s="93"/>
      <c r="V2" s="59">
        <f>V6-U6</f>
        <v>15</v>
      </c>
      <c r="W2" s="59"/>
      <c r="X2" s="59"/>
      <c r="Y2" s="59"/>
    </row>
    <row r="4" spans="2:37" ht="15.75" customHeight="1">
      <c r="B4" s="233" t="s">
        <v>49</v>
      </c>
      <c r="C4" s="309">
        <v>41547</v>
      </c>
      <c r="D4" s="310"/>
      <c r="E4" s="310"/>
      <c r="H4" s="6" t="s">
        <v>49</v>
      </c>
      <c r="I4" s="6"/>
      <c r="J4" s="6"/>
      <c r="K4" s="6"/>
      <c r="L4" s="6"/>
      <c r="M4" s="6"/>
      <c r="N4" s="6"/>
      <c r="O4" s="6"/>
      <c r="P4" s="6"/>
      <c r="Q4" s="6"/>
      <c r="R4" s="6"/>
      <c r="S4" s="6"/>
      <c r="T4" s="6"/>
      <c r="U4" s="6"/>
      <c r="V4" s="6"/>
      <c r="W4" s="6"/>
      <c r="X4" s="6"/>
      <c r="Y4" s="6"/>
      <c r="Z4" s="6"/>
      <c r="AA4" s="6"/>
      <c r="AB4" s="6"/>
      <c r="AC4" s="311" t="s">
        <v>253</v>
      </c>
      <c r="AD4" s="311"/>
      <c r="AE4" s="311"/>
      <c r="AF4" s="311"/>
      <c r="AG4" s="311"/>
      <c r="AH4" s="311"/>
      <c r="AI4" s="311"/>
      <c r="AJ4" s="311"/>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114</v>
      </c>
      <c r="U5" s="94" t="s">
        <v>129</v>
      </c>
      <c r="V5" s="94" t="s">
        <v>135</v>
      </c>
      <c r="W5" s="94" t="s">
        <v>160</v>
      </c>
      <c r="X5" s="94" t="s">
        <v>234</v>
      </c>
      <c r="Y5" s="94" t="s">
        <v>238</v>
      </c>
      <c r="Z5" s="94" t="s">
        <v>265</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146</v>
      </c>
      <c r="C8" s="104">
        <f>+SUBTOTAL(9,C6:C7)</f>
        <v>908</v>
      </c>
      <c r="D8" s="104">
        <f>+SUBTOTAL(9,D6:D7)</f>
        <v>905</v>
      </c>
      <c r="E8" s="105">
        <f t="shared" si="0"/>
        <v>3.3149171270718814E-3</v>
      </c>
      <c r="H8" s="8" t="s">
        <v>146</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145</v>
      </c>
      <c r="C19" s="35">
        <v>5.5</v>
      </c>
      <c r="D19" s="234">
        <v>6</v>
      </c>
      <c r="E19" s="96">
        <f t="shared" si="0"/>
        <v>-8.333333333333337E-2</v>
      </c>
      <c r="H19" s="1" t="s">
        <v>145</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8">
        <v>2011</v>
      </c>
      <c r="Q23" s="308"/>
      <c r="R23" s="308"/>
      <c r="S23" s="308"/>
      <c r="T23" s="308">
        <v>2012</v>
      </c>
      <c r="U23" s="308"/>
      <c r="V23" s="243"/>
      <c r="W23" s="243"/>
      <c r="X23" s="243"/>
      <c r="Y23" s="155"/>
    </row>
    <row r="24" spans="2:37">
      <c r="C24" s="5"/>
      <c r="K24" s="3" t="s">
        <v>98</v>
      </c>
      <c r="L24" s="9" t="s">
        <v>64</v>
      </c>
      <c r="M24" s="9" t="s">
        <v>65</v>
      </c>
      <c r="N24" s="9" t="s">
        <v>66</v>
      </c>
      <c r="O24" s="9" t="s">
        <v>137</v>
      </c>
      <c r="P24" s="9" t="s">
        <v>138</v>
      </c>
      <c r="Q24" s="9" t="s">
        <v>139</v>
      </c>
      <c r="R24" s="9" t="s">
        <v>140</v>
      </c>
      <c r="S24" s="9" t="s">
        <v>141</v>
      </c>
      <c r="T24" s="9" t="s">
        <v>142</v>
      </c>
      <c r="U24" s="9" t="s">
        <v>143</v>
      </c>
      <c r="V24" s="9" t="s">
        <v>144</v>
      </c>
      <c r="W24" s="9" t="s">
        <v>172</v>
      </c>
      <c r="X24" s="9" t="s">
        <v>236</v>
      </c>
      <c r="Y24" s="9" t="s">
        <v>240</v>
      </c>
      <c r="Z24" s="9" t="s">
        <v>267</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245</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8">
        <v>2011</v>
      </c>
      <c r="AN70" s="308"/>
      <c r="AO70" s="308"/>
      <c r="AP70" s="308"/>
      <c r="AQ70" s="308">
        <v>2012</v>
      </c>
      <c r="AR70" s="308"/>
    </row>
    <row r="71" spans="18:44">
      <c r="AI71" s="103" t="s">
        <v>115</v>
      </c>
      <c r="AJ71" s="103" t="s">
        <v>116</v>
      </c>
      <c r="AK71" s="103" t="s">
        <v>117</v>
      </c>
      <c r="AL71" s="103" t="s">
        <v>118</v>
      </c>
      <c r="AM71" s="103" t="s">
        <v>115</v>
      </c>
      <c r="AN71" s="103" t="s">
        <v>116</v>
      </c>
      <c r="AO71" s="103" t="s">
        <v>117</v>
      </c>
      <c r="AP71" s="103" t="s">
        <v>118</v>
      </c>
      <c r="AQ71" s="103" t="s">
        <v>115</v>
      </c>
      <c r="AR71" s="103" t="s">
        <v>116</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114</v>
      </c>
      <c r="P3" s="173" t="s">
        <v>129</v>
      </c>
      <c r="Q3" s="173" t="s">
        <v>135</v>
      </c>
      <c r="R3" s="173" t="s">
        <v>160</v>
      </c>
      <c r="S3" s="173" t="s">
        <v>234</v>
      </c>
      <c r="T3" s="173" t="s">
        <v>238</v>
      </c>
      <c r="U3" s="173" t="s">
        <v>265</v>
      </c>
      <c r="V3" s="173" t="s">
        <v>283</v>
      </c>
      <c r="W3" s="173" t="s">
        <v>284</v>
      </c>
      <c r="X3" s="173" t="s">
        <v>285</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258</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249</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114</v>
      </c>
      <c r="P13" s="173" t="s">
        <v>129</v>
      </c>
      <c r="Q13" s="173" t="s">
        <v>135</v>
      </c>
      <c r="R13" s="173" t="s">
        <v>160</v>
      </c>
      <c r="S13" s="173" t="s">
        <v>234</v>
      </c>
      <c r="T13" s="173" t="str">
        <f>+T3</f>
        <v>Q2 13</v>
      </c>
      <c r="U13" s="173" t="s">
        <v>265</v>
      </c>
      <c r="V13" s="173" t="s">
        <v>283</v>
      </c>
      <c r="W13" s="173" t="s">
        <v>284</v>
      </c>
      <c r="X13" s="173" t="s">
        <v>285</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234</v>
      </c>
      <c r="T26" s="176" t="str">
        <f t="shared" si="3"/>
        <v>Q2 13</v>
      </c>
      <c r="U26" s="173" t="s">
        <v>265</v>
      </c>
      <c r="V26" s="173" t="s">
        <v>283</v>
      </c>
      <c r="W26" s="173" t="s">
        <v>284</v>
      </c>
      <c r="X26" s="173" t="s">
        <v>285</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129</v>
      </c>
      <c r="Q35" s="173" t="s">
        <v>135</v>
      </c>
      <c r="R35" s="172" t="str">
        <f>+R3</f>
        <v>Q4 12</v>
      </c>
      <c r="S35" s="173" t="s">
        <v>234</v>
      </c>
      <c r="T35" s="172" t="str">
        <f>+T3</f>
        <v>Q2 13</v>
      </c>
      <c r="U35" s="173" t="s">
        <v>265</v>
      </c>
      <c r="V35" s="173" t="s">
        <v>283</v>
      </c>
      <c r="W35" s="173" t="s">
        <v>284</v>
      </c>
      <c r="X35" s="173" t="s">
        <v>285</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207</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204</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205</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210</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176</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177</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209</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208</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207</v>
      </c>
      <c r="N51" s="56" t="e">
        <f t="shared" si="9"/>
        <v>#NAME?</v>
      </c>
    </row>
    <row r="52" spans="2:24" ht="13.5" customHeight="1">
      <c r="B52" s="42"/>
      <c r="E52" s="179"/>
      <c r="F52" s="11"/>
      <c r="G52" s="11"/>
      <c r="J52" s="56"/>
      <c r="L52" s="85"/>
      <c r="M52" s="42" t="s">
        <v>204</v>
      </c>
      <c r="N52" s="56" t="e">
        <f t="shared" si="9"/>
        <v>#NAME?</v>
      </c>
    </row>
    <row r="53" spans="2:24" ht="13.5" customHeight="1">
      <c r="B53" s="42"/>
      <c r="E53" s="179"/>
      <c r="F53" s="11"/>
      <c r="G53" s="11"/>
      <c r="J53" s="56"/>
      <c r="K53" s="56"/>
      <c r="L53" s="85"/>
      <c r="M53" s="42" t="s">
        <v>205</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247</v>
      </c>
      <c r="N56" s="56" t="e">
        <f t="shared" si="9"/>
        <v>#NAME?</v>
      </c>
      <c r="V56" s="14"/>
      <c r="W56" s="107"/>
    </row>
    <row r="57" spans="2:24" ht="13.5" customHeight="1">
      <c r="B57" s="42"/>
      <c r="G57" s="91"/>
      <c r="M57" s="42" t="s">
        <v>176</v>
      </c>
      <c r="N57" s="56" t="e">
        <f t="shared" si="9"/>
        <v>#NAME?</v>
      </c>
      <c r="V57" s="11"/>
      <c r="W57" s="63"/>
      <c r="X57" s="91"/>
    </row>
    <row r="58" spans="2:24" ht="13.5" customHeight="1">
      <c r="G58" s="85"/>
      <c r="M58" s="42" t="s">
        <v>177</v>
      </c>
      <c r="N58" s="56" t="e">
        <f t="shared" si="9"/>
        <v>#NAME?</v>
      </c>
      <c r="W58" s="63"/>
      <c r="X58" s="91"/>
    </row>
    <row r="59" spans="2:24" ht="13.5" customHeight="1">
      <c r="G59" s="85"/>
      <c r="M59" s="10" t="s">
        <v>248</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236</v>
      </c>
      <c r="H71" s="50" t="s">
        <v>240</v>
      </c>
      <c r="I71" s="50" t="s">
        <v>267</v>
      </c>
      <c r="J71" s="50" t="s">
        <v>298</v>
      </c>
      <c r="K71" s="50" t="s">
        <v>299</v>
      </c>
      <c r="L71" s="50" t="s">
        <v>300</v>
      </c>
      <c r="N71" s="63"/>
      <c r="O71" s="63"/>
    </row>
    <row r="72" spans="2:23" ht="13.5" customHeight="1">
      <c r="B72" s="10" t="s">
        <v>211</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212</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236</v>
      </c>
      <c r="H77" s="50" t="s">
        <v>240</v>
      </c>
      <c r="I77" s="50" t="s">
        <v>267</v>
      </c>
      <c r="J77" s="50" t="s">
        <v>298</v>
      </c>
      <c r="K77" s="50" t="s">
        <v>299</v>
      </c>
      <c r="L77" s="50" t="s">
        <v>300</v>
      </c>
      <c r="N77" s="85"/>
      <c r="O77" s="85"/>
    </row>
    <row r="78" spans="2:23" ht="13.5" customHeight="1">
      <c r="B78" s="10" t="s">
        <v>211</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212</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236</v>
      </c>
      <c r="H87" s="50" t="s">
        <v>240</v>
      </c>
      <c r="I87" s="50" t="s">
        <v>267</v>
      </c>
      <c r="J87" s="50" t="s">
        <v>298</v>
      </c>
      <c r="K87" s="50" t="s">
        <v>299</v>
      </c>
      <c r="L87" s="50" t="s">
        <v>300</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236</v>
      </c>
      <c r="H92" s="50" t="s">
        <v>240</v>
      </c>
      <c r="I92" s="50" t="s">
        <v>267</v>
      </c>
      <c r="J92" s="50" t="s">
        <v>298</v>
      </c>
      <c r="K92" s="50" t="s">
        <v>299</v>
      </c>
      <c r="L92" s="50" t="s">
        <v>300</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236</v>
      </c>
      <c r="H98" s="50" t="s">
        <v>240</v>
      </c>
      <c r="I98" s="50" t="s">
        <v>267</v>
      </c>
      <c r="J98" s="50" t="s">
        <v>298</v>
      </c>
      <c r="K98" s="50" t="s">
        <v>299</v>
      </c>
      <c r="L98" s="50" t="s">
        <v>300</v>
      </c>
    </row>
    <row r="99" spans="2:12" ht="13.5" customHeight="1">
      <c r="B99" s="10" t="s">
        <v>249</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250</v>
      </c>
      <c r="C101" s="14">
        <v>2009</v>
      </c>
      <c r="D101" s="14">
        <v>2010</v>
      </c>
      <c r="E101" s="14">
        <v>2011</v>
      </c>
      <c r="F101" s="14">
        <v>2012</v>
      </c>
      <c r="G101" s="50" t="s">
        <v>236</v>
      </c>
      <c r="H101" s="50" t="s">
        <v>240</v>
      </c>
      <c r="I101" s="50" t="s">
        <v>267</v>
      </c>
    </row>
    <row r="102" spans="2:12" ht="13.5" customHeight="1">
      <c r="B102" s="10" t="s">
        <v>251</v>
      </c>
      <c r="F102" s="10">
        <v>60</v>
      </c>
      <c r="G102" s="10">
        <v>61</v>
      </c>
      <c r="I102" s="10"/>
    </row>
    <row r="103" spans="2:12" ht="13.5" customHeight="1">
      <c r="B103" s="10" t="s">
        <v>252</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2">
        <v>2011</v>
      </c>
      <c r="F119" s="312"/>
      <c r="G119" s="312"/>
      <c r="H119" s="312"/>
      <c r="I119" s="313">
        <v>2012</v>
      </c>
      <c r="J119" s="313"/>
      <c r="K119" s="313"/>
      <c r="L119" s="313"/>
      <c r="M119" s="312">
        <v>2013</v>
      </c>
      <c r="N119" s="312"/>
      <c r="O119" s="312"/>
      <c r="P119" s="312"/>
    </row>
    <row r="120" spans="2:18" ht="13.5" customHeight="1">
      <c r="B120" s="14" t="s">
        <v>167</v>
      </c>
      <c r="C120" s="53">
        <v>2009</v>
      </c>
      <c r="D120" s="181">
        <v>2010</v>
      </c>
      <c r="E120" s="50" t="s">
        <v>115</v>
      </c>
      <c r="F120" s="50" t="s">
        <v>116</v>
      </c>
      <c r="G120" s="50" t="s">
        <v>117</v>
      </c>
      <c r="H120" s="181" t="s">
        <v>118</v>
      </c>
      <c r="I120" s="50" t="s">
        <v>115</v>
      </c>
      <c r="J120" s="50" t="s">
        <v>116</v>
      </c>
      <c r="K120" s="50" t="s">
        <v>117</v>
      </c>
      <c r="L120" s="181" t="s">
        <v>118</v>
      </c>
      <c r="M120" s="61" t="s">
        <v>115</v>
      </c>
      <c r="N120" s="61" t="s">
        <v>116</v>
      </c>
      <c r="O120" s="50" t="s">
        <v>117</v>
      </c>
      <c r="P120" s="50" t="s">
        <v>118</v>
      </c>
      <c r="Q120" s="50" t="s">
        <v>115</v>
      </c>
      <c r="R120" s="50" t="s">
        <v>116</v>
      </c>
    </row>
    <row r="121" spans="2:18" ht="13.5" customHeight="1">
      <c r="B121" s="10" t="s">
        <v>164</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165</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166</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163</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268</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115</v>
      </c>
      <c r="F129" s="50" t="s">
        <v>116</v>
      </c>
      <c r="G129" s="50" t="s">
        <v>117</v>
      </c>
      <c r="H129" s="181" t="s">
        <v>118</v>
      </c>
      <c r="I129" s="50" t="s">
        <v>115</v>
      </c>
      <c r="J129" s="50" t="s">
        <v>116</v>
      </c>
      <c r="K129" s="50" t="s">
        <v>117</v>
      </c>
      <c r="L129" s="181" t="s">
        <v>118</v>
      </c>
      <c r="M129" s="61" t="str">
        <f>+M120</f>
        <v>Q1</v>
      </c>
      <c r="N129" s="61" t="s">
        <v>116</v>
      </c>
      <c r="O129" s="50" t="s">
        <v>117</v>
      </c>
      <c r="P129" s="50" t="s">
        <v>118</v>
      </c>
      <c r="Q129" s="50" t="s">
        <v>115</v>
      </c>
      <c r="R129" s="50" t="s">
        <v>116</v>
      </c>
    </row>
    <row r="130" spans="2:22" ht="13.5" customHeight="1">
      <c r="B130" s="10" t="s">
        <v>169</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170</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115</v>
      </c>
      <c r="F135" s="50" t="s">
        <v>116</v>
      </c>
      <c r="G135" s="50" t="s">
        <v>117</v>
      </c>
      <c r="H135" s="181" t="s">
        <v>118</v>
      </c>
      <c r="I135" s="50" t="s">
        <v>115</v>
      </c>
      <c r="J135" s="50" t="s">
        <v>116</v>
      </c>
      <c r="K135" s="50" t="s">
        <v>117</v>
      </c>
      <c r="L135" s="181" t="s">
        <v>118</v>
      </c>
      <c r="M135" s="61" t="str">
        <f>+M120</f>
        <v>Q1</v>
      </c>
      <c r="N135" s="61" t="s">
        <v>116</v>
      </c>
      <c r="O135" s="50" t="s">
        <v>117</v>
      </c>
      <c r="P135" s="50" t="s">
        <v>118</v>
      </c>
      <c r="Q135" s="50" t="s">
        <v>115</v>
      </c>
      <c r="R135" s="50" t="s">
        <v>116</v>
      </c>
    </row>
    <row r="136" spans="2:22" ht="13.5" customHeight="1">
      <c r="B136" s="14" t="s">
        <v>162</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220</v>
      </c>
      <c r="I138" s="10"/>
      <c r="M138" s="11"/>
      <c r="T138" s="220"/>
      <c r="U138" s="220"/>
      <c r="V138" s="220"/>
    </row>
    <row r="139" spans="2:22" ht="13.5" customHeight="1">
      <c r="B139" s="10" t="s">
        <v>221</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222</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228</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174</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173</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190</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226</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225</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162</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168</v>
      </c>
    </row>
    <row r="154" spans="2:22" ht="13.5" customHeight="1">
      <c r="B154" s="10" t="s">
        <v>221</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222</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230</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270</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232</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231</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233</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227</v>
      </c>
      <c r="C162" s="51"/>
      <c r="D162" s="51"/>
      <c r="E162" s="51"/>
      <c r="F162" s="51"/>
      <c r="G162" s="51"/>
      <c r="H162" s="51"/>
      <c r="I162" s="51"/>
      <c r="J162" s="51"/>
      <c r="K162" s="51"/>
      <c r="L162" s="184"/>
      <c r="M162" s="184"/>
      <c r="N162" s="184"/>
      <c r="P162" s="184"/>
    </row>
    <row r="163" spans="1:19" ht="13.5" customHeight="1">
      <c r="B163" s="10" t="s">
        <v>225</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171</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115</v>
      </c>
      <c r="F168" s="50" t="s">
        <v>116</v>
      </c>
      <c r="G168" s="50" t="s">
        <v>117</v>
      </c>
      <c r="H168" s="50">
        <v>2011</v>
      </c>
      <c r="I168" s="61" t="s">
        <v>115</v>
      </c>
      <c r="J168" s="50" t="s">
        <v>116</v>
      </c>
      <c r="K168" s="50" t="s">
        <v>117</v>
      </c>
      <c r="L168" s="50">
        <v>2012</v>
      </c>
      <c r="M168" s="50" t="s">
        <v>115</v>
      </c>
      <c r="N168" s="61" t="s">
        <v>116</v>
      </c>
      <c r="O168" s="50" t="s">
        <v>117</v>
      </c>
      <c r="P168" s="50" t="s">
        <v>118</v>
      </c>
      <c r="Q168" s="50" t="s">
        <v>115</v>
      </c>
      <c r="R168" s="50" t="s">
        <v>116</v>
      </c>
    </row>
    <row r="169" spans="1:19" ht="13.5" customHeight="1">
      <c r="B169" s="10" t="s">
        <v>229</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254</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162</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293</v>
      </c>
      <c r="G173" s="50" t="s">
        <v>294</v>
      </c>
      <c r="H173" s="50" t="s">
        <v>295</v>
      </c>
      <c r="I173" s="50" t="s">
        <v>296</v>
      </c>
      <c r="J173" s="50" t="s">
        <v>297</v>
      </c>
      <c r="K173" s="50" t="s">
        <v>292</v>
      </c>
      <c r="N173" s="14">
        <v>2010</v>
      </c>
      <c r="O173" s="14">
        <v>2011</v>
      </c>
      <c r="P173" s="14">
        <v>2012</v>
      </c>
      <c r="Q173" s="14">
        <v>2013</v>
      </c>
      <c r="R173" s="50" t="s">
        <v>297</v>
      </c>
      <c r="S173" s="50" t="s">
        <v>292</v>
      </c>
    </row>
    <row r="174" spans="1:19" ht="13.5" customHeight="1">
      <c r="C174" s="50">
        <v>2010</v>
      </c>
      <c r="D174" s="50">
        <f>H168</f>
        <v>2011</v>
      </c>
      <c r="E174" s="50">
        <f>L168</f>
        <v>2012</v>
      </c>
      <c r="F174" s="50" t="s">
        <v>236</v>
      </c>
      <c r="G174" s="50" t="s">
        <v>240</v>
      </c>
      <c r="H174" s="50" t="s">
        <v>267</v>
      </c>
      <c r="I174" s="50" t="s">
        <v>298</v>
      </c>
      <c r="J174" s="50" t="s">
        <v>299</v>
      </c>
      <c r="K174" s="50" t="s">
        <v>300</v>
      </c>
      <c r="N174" s="14">
        <v>2010</v>
      </c>
      <c r="O174" s="14">
        <v>2011</v>
      </c>
      <c r="P174" s="14">
        <v>2012</v>
      </c>
      <c r="Q174" s="14">
        <v>2013</v>
      </c>
      <c r="R174" s="50" t="s">
        <v>299</v>
      </c>
      <c r="S174" s="50" t="s">
        <v>300</v>
      </c>
    </row>
    <row r="175" spans="1:19" ht="13.5" customHeight="1">
      <c r="A175" s="10" t="s">
        <v>304</v>
      </c>
      <c r="B175" s="10" t="s">
        <v>255</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305</v>
      </c>
      <c r="B176" s="10" t="s">
        <v>254</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162</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4" t="s">
        <v>162</v>
      </c>
      <c r="D194" s="314"/>
      <c r="E194" s="314"/>
      <c r="F194" s="314"/>
      <c r="G194" s="314"/>
      <c r="H194" s="317" t="s">
        <v>187</v>
      </c>
      <c r="I194" s="317"/>
      <c r="J194" s="317"/>
      <c r="K194" s="317"/>
      <c r="M194" s="314" t="s">
        <v>201</v>
      </c>
      <c r="N194" s="314"/>
    </row>
    <row r="195" spans="2:19" ht="12.75" customHeight="1">
      <c r="B195" s="119"/>
      <c r="C195" s="315" t="s">
        <v>151</v>
      </c>
      <c r="D195" s="316"/>
      <c r="E195" s="315" t="s">
        <v>219</v>
      </c>
      <c r="F195" s="316"/>
      <c r="G195" s="122" t="s">
        <v>179</v>
      </c>
      <c r="H195" s="123" t="s">
        <v>181</v>
      </c>
      <c r="I195" s="128" t="s">
        <v>182</v>
      </c>
      <c r="J195" s="136" t="s">
        <v>193</v>
      </c>
      <c r="K195" s="137" t="s">
        <v>195</v>
      </c>
      <c r="L195" s="137" t="s">
        <v>197</v>
      </c>
      <c r="M195" s="138" t="s">
        <v>13</v>
      </c>
      <c r="N195" s="119"/>
      <c r="O195" s="119"/>
      <c r="P195" s="128" t="s">
        <v>188</v>
      </c>
      <c r="Q195" s="128" t="s">
        <v>202</v>
      </c>
    </row>
    <row r="196" spans="2:19" ht="12.75" customHeight="1">
      <c r="B196" s="120" t="s">
        <v>28</v>
      </c>
      <c r="C196" s="126" t="s">
        <v>214</v>
      </c>
      <c r="D196" s="127" t="s">
        <v>215</v>
      </c>
      <c r="E196" s="126" t="s">
        <v>214</v>
      </c>
      <c r="F196" s="127" t="s">
        <v>215</v>
      </c>
      <c r="G196" s="126" t="s">
        <v>180</v>
      </c>
      <c r="H196" s="127" t="s">
        <v>183</v>
      </c>
      <c r="I196" s="129" t="s">
        <v>178</v>
      </c>
      <c r="J196" s="126" t="s">
        <v>194</v>
      </c>
      <c r="K196" s="130" t="s">
        <v>196</v>
      </c>
      <c r="L196" s="131" t="s">
        <v>12</v>
      </c>
      <c r="M196" s="127" t="s">
        <v>198</v>
      </c>
      <c r="N196" s="129" t="s">
        <v>27</v>
      </c>
      <c r="O196" s="129" t="s">
        <v>27</v>
      </c>
      <c r="P196" s="129" t="s">
        <v>189</v>
      </c>
      <c r="Q196" s="129" t="s">
        <v>203</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185</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175</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184</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216</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217</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218</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176</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177</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206</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186</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306</v>
      </c>
    </row>
    <row r="212" spans="1:9" ht="13.5" customHeight="1">
      <c r="A212" s="10" t="s">
        <v>307</v>
      </c>
      <c r="B212" s="10" t="s">
        <v>191</v>
      </c>
      <c r="C212" s="241" t="e">
        <f>(J208/$Q$131)*100</f>
        <v>#REF!</v>
      </c>
    </row>
    <row r="213" spans="1:9" ht="13.5" customHeight="1">
      <c r="A213" s="10" t="s">
        <v>308</v>
      </c>
      <c r="B213" s="10" t="s">
        <v>192</v>
      </c>
      <c r="C213" s="241" t="e">
        <f>(K208/$Q$131)*100</f>
        <v>#REF!</v>
      </c>
    </row>
    <row r="214" spans="1:9" ht="13.5" customHeight="1">
      <c r="A214" s="10" t="s">
        <v>309</v>
      </c>
      <c r="B214" s="10" t="s">
        <v>224</v>
      </c>
      <c r="C214" s="241" t="e">
        <f>(L208/$Q$131)*100</f>
        <v>#REF!</v>
      </c>
    </row>
    <row r="215" spans="1:9" ht="13.5" customHeight="1">
      <c r="A215" s="10" t="s">
        <v>310</v>
      </c>
      <c r="B215" s="10" t="s">
        <v>199</v>
      </c>
      <c r="C215" s="241" t="e">
        <f>(M208/$Q$131)*100</f>
        <v>#REF!</v>
      </c>
    </row>
    <row r="216" spans="1:9" ht="13.5" customHeight="1">
      <c r="A216" s="10" t="s">
        <v>311</v>
      </c>
      <c r="B216" s="10" t="s">
        <v>200</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312</v>
      </c>
      <c r="B219" s="40" t="s">
        <v>256</v>
      </c>
      <c r="C219" s="242" t="e">
        <f>SUM(Q154:Q158)</f>
        <v>#REF!</v>
      </c>
      <c r="D219" s="185"/>
    </row>
    <row r="220" spans="1:9" ht="13.5" customHeight="1">
      <c r="A220" s="10" t="s">
        <v>313</v>
      </c>
      <c r="B220" s="40" t="s">
        <v>257</v>
      </c>
      <c r="C220" s="242" t="e">
        <f>Q159</f>
        <v>#REF!</v>
      </c>
      <c r="D220" s="185"/>
    </row>
    <row r="221" spans="1:9" ht="13.5" customHeight="1">
      <c r="A221" s="10" t="s">
        <v>314</v>
      </c>
      <c r="B221" s="40" t="s">
        <v>263</v>
      </c>
      <c r="C221" s="242" t="e">
        <f>Q160</f>
        <v>#REF!</v>
      </c>
      <c r="D221" s="185"/>
    </row>
    <row r="222" spans="1:9" ht="13.5" customHeight="1">
      <c r="A222" s="10" t="s">
        <v>315</v>
      </c>
      <c r="B222" s="40" t="s">
        <v>223</v>
      </c>
      <c r="C222" s="242" t="e">
        <f>Q161</f>
        <v>#REF!</v>
      </c>
      <c r="D222" s="185"/>
    </row>
    <row r="223" spans="1:9" ht="13.5" customHeight="1">
      <c r="A223" s="10" t="s">
        <v>316</v>
      </c>
      <c r="B223" s="10" t="s">
        <v>317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15" t="s">
        <v>151</v>
      </c>
      <c r="D228" s="316"/>
      <c r="E228" s="315" t="s">
        <v>219</v>
      </c>
      <c r="F228" s="316"/>
      <c r="G228" s="122" t="s">
        <v>179</v>
      </c>
      <c r="H228" s="123" t="s">
        <v>181</v>
      </c>
      <c r="I228" s="128" t="s">
        <v>182</v>
      </c>
      <c r="J228" s="136" t="s">
        <v>193</v>
      </c>
      <c r="K228" s="137" t="s">
        <v>195</v>
      </c>
      <c r="L228" s="137" t="s">
        <v>197</v>
      </c>
      <c r="M228" s="138" t="s">
        <v>13</v>
      </c>
      <c r="N228" s="119"/>
      <c r="O228" s="119"/>
      <c r="P228" s="128" t="s">
        <v>188</v>
      </c>
      <c r="Q228" s="128" t="s">
        <v>202</v>
      </c>
    </row>
    <row r="229" spans="2:19" ht="13.5" customHeight="1">
      <c r="B229" s="120" t="s">
        <v>28</v>
      </c>
      <c r="C229" s="126" t="s">
        <v>214</v>
      </c>
      <c r="D229" s="127" t="s">
        <v>215</v>
      </c>
      <c r="E229" s="126" t="s">
        <v>214</v>
      </c>
      <c r="F229" s="127" t="s">
        <v>215</v>
      </c>
      <c r="G229" s="126" t="s">
        <v>180</v>
      </c>
      <c r="H229" s="127" t="s">
        <v>183</v>
      </c>
      <c r="I229" s="129" t="s">
        <v>178</v>
      </c>
      <c r="J229" s="126" t="s">
        <v>194</v>
      </c>
      <c r="K229" s="130" t="s">
        <v>196</v>
      </c>
      <c r="L229" s="131" t="s">
        <v>12</v>
      </c>
      <c r="M229" s="127" t="s">
        <v>198</v>
      </c>
      <c r="N229" s="129" t="s">
        <v>27</v>
      </c>
      <c r="O229" s="129" t="s">
        <v>27</v>
      </c>
      <c r="P229" s="129" t="s">
        <v>189</v>
      </c>
      <c r="Q229" s="129" t="s">
        <v>203</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185</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175</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184</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216</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217</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218</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176</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177</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206</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186</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191</v>
      </c>
      <c r="C245" s="56">
        <f>J241</f>
        <v>44426.877751307999</v>
      </c>
      <c r="D245" s="54" t="e">
        <f>(C245/$L$131)*100</f>
        <v>#REF!</v>
      </c>
    </row>
    <row r="246" spans="2:17" ht="13.5" customHeight="1">
      <c r="B246" s="10" t="s">
        <v>192</v>
      </c>
      <c r="C246" s="56">
        <f>K241</f>
        <v>10091.086695087211</v>
      </c>
      <c r="D246" s="54" t="e">
        <f>(C246/$L$131)*100</f>
        <v>#REF!</v>
      </c>
    </row>
    <row r="247" spans="2:17" ht="13.5" customHeight="1">
      <c r="B247" s="10" t="s">
        <v>224</v>
      </c>
      <c r="C247" s="56">
        <f>L241</f>
        <v>4956.7161358784006</v>
      </c>
      <c r="D247" s="54" t="e">
        <f>(C247/$L$131)*100</f>
        <v>#REF!</v>
      </c>
    </row>
    <row r="248" spans="2:17" ht="13.5" customHeight="1">
      <c r="B248" s="10" t="s">
        <v>199</v>
      </c>
      <c r="C248" s="56">
        <f>M241</f>
        <v>1263.6356080677999</v>
      </c>
      <c r="D248" s="54" t="e">
        <f>(C248/$L$131)*100</f>
        <v>#REF!</v>
      </c>
    </row>
    <row r="249" spans="2:17" ht="13.5" customHeight="1">
      <c r="B249" s="10" t="s">
        <v>200</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election activeCell="B25" sqref="B25"/>
    </sheetView>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355</v>
      </c>
      <c r="B1" s="258">
        <v>0</v>
      </c>
      <c r="C1" s="258">
        <v>3</v>
      </c>
      <c r="D1" s="258">
        <v>7</v>
      </c>
      <c r="E1" s="258">
        <v>11</v>
      </c>
      <c r="F1" s="258">
        <v>15</v>
      </c>
      <c r="G1" s="246"/>
    </row>
    <row r="2" spans="1:7" ht="15.75" thickBot="1">
      <c r="A2" s="250" t="s">
        <v>327</v>
      </c>
      <c r="B2" s="251" t="s">
        <v>289</v>
      </c>
      <c r="C2" s="251">
        <v>2016</v>
      </c>
      <c r="D2" s="251">
        <v>2015</v>
      </c>
      <c r="E2" s="251">
        <v>2014</v>
      </c>
      <c r="F2" s="251">
        <v>2013</v>
      </c>
      <c r="G2" s="246"/>
    </row>
    <row r="3" spans="1:7" ht="15.75" thickTop="1">
      <c r="A3" s="275"/>
      <c r="B3" s="276"/>
      <c r="C3" s="276"/>
      <c r="D3" s="276"/>
      <c r="E3" s="276"/>
      <c r="F3" s="276"/>
      <c r="G3" s="246"/>
    </row>
    <row r="4" spans="1:7">
      <c r="A4" s="253" t="s">
        <v>119</v>
      </c>
      <c r="B4" s="255"/>
      <c r="C4" s="255"/>
      <c r="D4" s="255"/>
      <c r="E4" s="255"/>
      <c r="F4" s="255"/>
      <c r="G4" s="246"/>
    </row>
    <row r="5" spans="1:7">
      <c r="A5" s="277" t="s">
        <v>130</v>
      </c>
      <c r="B5" s="265">
        <v>6.3474663052273173E-2</v>
      </c>
      <c r="C5" s="265">
        <v>0.10514107949343204</v>
      </c>
      <c r="D5" s="265">
        <v>0.28083218561885598</v>
      </c>
      <c r="E5" s="265">
        <v>0.18585555051975691</v>
      </c>
      <c r="F5" s="265">
        <v>9.2283211523916608E-2</v>
      </c>
      <c r="G5" s="246"/>
    </row>
    <row r="6" spans="1:7">
      <c r="A6" s="277" t="s">
        <v>131</v>
      </c>
      <c r="B6" s="265">
        <v>1.2471519006430985E-2</v>
      </c>
      <c r="C6" s="265">
        <v>2.1108986094187161E-2</v>
      </c>
      <c r="D6" s="265">
        <v>5.0347734943568832E-2</v>
      </c>
      <c r="E6" s="265">
        <v>3.0440341112502364E-2</v>
      </c>
      <c r="F6" s="265">
        <v>1.3719272223112183E-2</v>
      </c>
      <c r="G6" s="246"/>
    </row>
    <row r="7" spans="1:7">
      <c r="A7" s="277" t="s">
        <v>347</v>
      </c>
      <c r="B7" s="265">
        <v>1.8193565423438231E-2</v>
      </c>
      <c r="C7" s="265">
        <v>2.8608936588348441E-2</v>
      </c>
      <c r="D7" s="265">
        <v>6.7157145313694711E-2</v>
      </c>
      <c r="E7" s="265">
        <v>4.0049255191697206E-2</v>
      </c>
      <c r="F7" s="265">
        <v>1.8596526625784385E-2</v>
      </c>
      <c r="G7" s="246"/>
    </row>
    <row r="8" spans="1:7">
      <c r="A8" s="277" t="s">
        <v>348</v>
      </c>
      <c r="B8" s="264">
        <v>5.1741537580272619</v>
      </c>
      <c r="C8" s="264">
        <v>10.571002583270475</v>
      </c>
      <c r="D8" s="264">
        <v>20.984000000000002</v>
      </c>
      <c r="E8" s="264">
        <v>14.231984650535136</v>
      </c>
      <c r="F8" s="264">
        <v>6.5095000000000001</v>
      </c>
      <c r="G8" s="246"/>
    </row>
    <row r="9" spans="1:7">
      <c r="A9" s="277" t="s">
        <v>337</v>
      </c>
      <c r="B9" s="264">
        <v>4.8662613194144573</v>
      </c>
      <c r="C9" s="264">
        <v>10.127612632232129</v>
      </c>
      <c r="D9" s="264">
        <v>20.804000000000002</v>
      </c>
      <c r="E9" s="264">
        <v>10.815546039441909</v>
      </c>
      <c r="F9" s="264">
        <v>6.3100000000000005</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7" t="s">
        <v>388</v>
      </c>
      <c r="B12" s="265">
        <v>2.9034529232199641E-2</v>
      </c>
      <c r="C12" s="265">
        <v>3.1475510550768901E-2</v>
      </c>
      <c r="D12" s="265">
        <v>3.0069122942367927E-2</v>
      </c>
      <c r="E12" s="265">
        <v>2.8382376405917387E-2</v>
      </c>
      <c r="F12" s="265">
        <v>2.9000000000000001E-2</v>
      </c>
      <c r="G12" s="246"/>
    </row>
    <row r="13" spans="1:7">
      <c r="A13" s="277" t="s">
        <v>349</v>
      </c>
      <c r="B13" s="265">
        <v>2.7191091960504957E-2</v>
      </c>
      <c r="C13" s="265">
        <v>2.9032894696504313E-2</v>
      </c>
      <c r="D13" s="265">
        <v>2.7356443859267065E-2</v>
      </c>
      <c r="E13" s="265">
        <v>2.5783006180968956E-2</v>
      </c>
      <c r="F13" s="265">
        <v>2.5796866544213218E-2</v>
      </c>
      <c r="G13" s="246"/>
    </row>
    <row r="14" spans="1:7">
      <c r="A14" s="266"/>
      <c r="B14" s="265"/>
      <c r="C14" s="265"/>
      <c r="D14" s="265"/>
      <c r="E14" s="265"/>
      <c r="F14" s="265"/>
      <c r="G14" s="246"/>
    </row>
    <row r="15" spans="1:7">
      <c r="A15" s="253" t="s">
        <v>120</v>
      </c>
      <c r="B15" s="265"/>
      <c r="C15" s="265"/>
      <c r="D15" s="265"/>
      <c r="E15" s="265"/>
      <c r="F15" s="265"/>
      <c r="G15" s="246"/>
    </row>
    <row r="16" spans="1:7">
      <c r="A16" s="277" t="s">
        <v>132</v>
      </c>
      <c r="B16" s="265">
        <v>0.55268327990900634</v>
      </c>
      <c r="C16" s="265">
        <v>0.57150699418469775</v>
      </c>
      <c r="D16" s="265">
        <v>0.32300000000000001</v>
      </c>
      <c r="E16" s="265">
        <v>0.498</v>
      </c>
      <c r="F16" s="265">
        <v>0.56899999999999995</v>
      </c>
      <c r="G16" s="246"/>
    </row>
    <row r="17" spans="1:7">
      <c r="A17" s="277" t="s">
        <v>133</v>
      </c>
      <c r="B17" s="265">
        <v>2.57574455523082E-2</v>
      </c>
      <c r="C17" s="265">
        <v>2.9655378498717039E-2</v>
      </c>
      <c r="D17" s="265">
        <v>2.8577713674412916E-2</v>
      </c>
      <c r="E17" s="265">
        <v>2.8787120278520335E-2</v>
      </c>
      <c r="F17" s="265">
        <v>2.7525364992871067E-2</v>
      </c>
      <c r="G17" s="246"/>
    </row>
    <row r="18" spans="1:7">
      <c r="A18" s="277" t="s">
        <v>405</v>
      </c>
      <c r="B18" s="273">
        <v>1293</v>
      </c>
      <c r="C18" s="273">
        <v>1239</v>
      </c>
      <c r="D18" s="273">
        <v>1147</v>
      </c>
      <c r="E18" s="273">
        <v>1139</v>
      </c>
      <c r="F18" s="273">
        <v>1145</v>
      </c>
      <c r="G18" s="246"/>
    </row>
    <row r="19" spans="1:7">
      <c r="A19" s="247"/>
      <c r="B19" s="265"/>
      <c r="C19" s="265"/>
      <c r="D19" s="265"/>
      <c r="E19" s="265"/>
      <c r="F19" s="265"/>
      <c r="G19" s="246"/>
    </row>
    <row r="20" spans="1:7">
      <c r="A20" s="253" t="s">
        <v>122</v>
      </c>
      <c r="B20" s="265"/>
      <c r="C20" s="265"/>
      <c r="D20" s="265"/>
      <c r="E20" s="265"/>
      <c r="F20" s="265"/>
      <c r="G20" s="246"/>
    </row>
    <row r="21" spans="1:7">
      <c r="A21" s="277" t="s">
        <v>162</v>
      </c>
      <c r="B21" s="265">
        <v>1.3582854368449509E-2</v>
      </c>
      <c r="C21" s="265">
        <v>1.6422841951052331E-2</v>
      </c>
      <c r="D21" s="265">
        <v>2.5319305658822001E-2</v>
      </c>
      <c r="E21" s="265">
        <v>4.385427485034149E-2</v>
      </c>
      <c r="F21" s="265">
        <v>6.2533146355386399E-2</v>
      </c>
      <c r="G21" s="246"/>
    </row>
    <row r="22" spans="1:7">
      <c r="A22" s="277" t="s">
        <v>389</v>
      </c>
      <c r="B22" s="265">
        <v>1.4E-2</v>
      </c>
      <c r="C22" s="265">
        <v>1.2E-2</v>
      </c>
      <c r="D22" s="265">
        <v>2.1000000000000001E-2</v>
      </c>
      <c r="E22" s="265">
        <v>3.5999999999999997E-2</v>
      </c>
      <c r="F22" s="265">
        <v>4.4999999999999998E-2</v>
      </c>
      <c r="G22" s="246"/>
    </row>
    <row r="23" spans="1:7">
      <c r="A23" s="277" t="s">
        <v>321</v>
      </c>
      <c r="B23" s="265">
        <v>0.74607216046699376</v>
      </c>
      <c r="C23" s="265">
        <v>0.76521371138383409</v>
      </c>
      <c r="D23" s="265">
        <v>0.75809973973135492</v>
      </c>
      <c r="E23" s="265">
        <v>0.62904230616752566</v>
      </c>
      <c r="F23" s="265">
        <v>0.58244280117758873</v>
      </c>
      <c r="G23" s="246"/>
    </row>
    <row r="24" spans="1:7">
      <c r="A24" s="277" t="s">
        <v>320</v>
      </c>
      <c r="B24" s="265">
        <v>2.110592808806741E-2</v>
      </c>
      <c r="C24" s="265">
        <v>3.2338720382973654E-2</v>
      </c>
      <c r="D24" s="265">
        <v>4.7367757276201621E-2</v>
      </c>
      <c r="E24" s="265">
        <v>5.2729341428234398E-2</v>
      </c>
      <c r="F24" s="265">
        <v>6.5273112422454233E-2</v>
      </c>
      <c r="G24" s="246"/>
    </row>
    <row r="25" spans="1:7">
      <c r="A25" s="277" t="s">
        <v>123</v>
      </c>
      <c r="B25" s="265">
        <v>4.9686681232723559E-2</v>
      </c>
      <c r="C25" s="265">
        <v>4.9411320331242653E-2</v>
      </c>
      <c r="D25" s="265">
        <v>6.2115005009274596E-2</v>
      </c>
      <c r="E25" s="265">
        <v>7.1613296263225643E-2</v>
      </c>
      <c r="F25" s="265">
        <v>6.717506430624906E-2</v>
      </c>
      <c r="G25" s="246"/>
    </row>
    <row r="26" spans="1:7">
      <c r="A26" s="277" t="s">
        <v>35</v>
      </c>
      <c r="B26" s="265">
        <v>0.68370891083149987</v>
      </c>
      <c r="C26" s="265">
        <v>0.7271231209751724</v>
      </c>
      <c r="D26" s="265">
        <v>0.79908655264680195</v>
      </c>
      <c r="E26" s="265">
        <v>0.7454042932064997</v>
      </c>
      <c r="F26" s="265">
        <v>0.76777173826612244</v>
      </c>
      <c r="G26" s="246"/>
    </row>
    <row r="27" spans="1:7">
      <c r="A27" s="247"/>
      <c r="B27" s="265"/>
      <c r="C27" s="265"/>
      <c r="D27" s="265"/>
      <c r="E27" s="265"/>
      <c r="F27" s="265"/>
      <c r="G27" s="246"/>
    </row>
    <row r="28" spans="1:7">
      <c r="A28" s="253" t="s">
        <v>126</v>
      </c>
      <c r="B28" s="263"/>
      <c r="C28" s="263"/>
      <c r="D28" s="263"/>
      <c r="E28" s="263"/>
      <c r="F28" s="263"/>
      <c r="G28" s="246"/>
    </row>
    <row r="29" spans="1:7">
      <c r="A29" s="277" t="s">
        <v>127</v>
      </c>
      <c r="B29" s="265">
        <v>0.19365706214718431</v>
      </c>
      <c r="C29" s="265">
        <v>0.20403299168185224</v>
      </c>
      <c r="D29" s="265">
        <v>0.19968930956556039</v>
      </c>
      <c r="E29" s="265">
        <v>0.17372359453180983</v>
      </c>
      <c r="F29" s="265">
        <v>0.15438752303775208</v>
      </c>
      <c r="G29" s="246"/>
    </row>
    <row r="30" spans="1:7">
      <c r="A30" s="266"/>
      <c r="B30" s="263"/>
      <c r="C30" s="263"/>
      <c r="D30" s="263"/>
      <c r="E30" s="263"/>
      <c r="F30" s="263"/>
      <c r="G30" s="246"/>
    </row>
    <row r="31" spans="1:7">
      <c r="A31" s="253" t="s">
        <v>121</v>
      </c>
      <c r="B31" s="263"/>
      <c r="C31" s="263"/>
      <c r="D31" s="263"/>
      <c r="E31" s="263"/>
      <c r="F31" s="263"/>
      <c r="G31" s="246"/>
    </row>
    <row r="32" spans="1:7">
      <c r="A32" s="277" t="s">
        <v>324</v>
      </c>
      <c r="B32" s="265">
        <v>2.2862442306862789</v>
      </c>
      <c r="C32" s="265">
        <v>1.7129474384564205</v>
      </c>
      <c r="D32" s="265">
        <v>1.3449343096017032</v>
      </c>
      <c r="E32" s="265">
        <v>1.74</v>
      </c>
      <c r="F32" s="265">
        <v>1.23</v>
      </c>
      <c r="G32" s="246"/>
    </row>
    <row r="33" spans="1:7">
      <c r="A33" s="277" t="s">
        <v>43</v>
      </c>
      <c r="B33" s="265">
        <v>1.6838099215476354</v>
      </c>
      <c r="C33" s="265">
        <v>1.728913690280711</v>
      </c>
      <c r="D33" s="265">
        <v>1.4495665301964942</v>
      </c>
      <c r="E33" s="265">
        <v>1.4231803750695444</v>
      </c>
      <c r="F33" s="265">
        <v>1.35</v>
      </c>
      <c r="G33" s="246"/>
    </row>
    <row r="34" spans="1:7">
      <c r="A34" s="277" t="s">
        <v>243</v>
      </c>
      <c r="B34" s="265">
        <v>1.2938064961870519</v>
      </c>
      <c r="C34" s="265">
        <v>1.337525063801116</v>
      </c>
      <c r="D34" s="265">
        <v>1.1596960114563803</v>
      </c>
      <c r="E34" s="265">
        <v>1.1395193658755816</v>
      </c>
      <c r="F34" s="265">
        <v>1.064441182695802</v>
      </c>
      <c r="G34" s="246"/>
    </row>
    <row r="35" spans="1:7">
      <c r="A35" s="277" t="s">
        <v>124</v>
      </c>
      <c r="B35" s="265">
        <v>0.52254177592497553</v>
      </c>
      <c r="C35" s="265">
        <v>0.54251971614024452</v>
      </c>
      <c r="D35" s="265">
        <v>0.67395643371002711</v>
      </c>
      <c r="E35" s="265">
        <v>0.64363298900234556</v>
      </c>
      <c r="F35" s="265">
        <v>0.64081427562605253</v>
      </c>
      <c r="G35" s="246"/>
    </row>
    <row r="36" spans="1:7">
      <c r="A36" s="277" t="s">
        <v>125</v>
      </c>
      <c r="B36" s="265">
        <v>0.20379340161831178</v>
      </c>
      <c r="C36" s="265">
        <v>0.21233789317077661</v>
      </c>
      <c r="D36" s="265">
        <v>0.19535905572866558</v>
      </c>
      <c r="E36" s="265">
        <v>0.18257464512971119</v>
      </c>
      <c r="F36" s="265">
        <v>0.18129719159106961</v>
      </c>
      <c r="G36" s="246"/>
    </row>
    <row r="37" spans="1:7">
      <c r="A37" s="246"/>
      <c r="B37" s="263"/>
      <c r="C37" s="263"/>
      <c r="D37" s="263"/>
      <c r="E37" s="263"/>
      <c r="F37" s="263"/>
      <c r="G37" s="246"/>
    </row>
    <row r="38" spans="1:7">
      <c r="A38" s="253" t="s">
        <v>351</v>
      </c>
      <c r="B38" s="262"/>
      <c r="C38" s="262"/>
      <c r="D38" s="262"/>
      <c r="E38" s="262"/>
      <c r="F38" s="262"/>
      <c r="G38" s="246"/>
    </row>
    <row r="39" spans="1:7">
      <c r="A39" s="277" t="s">
        <v>425</v>
      </c>
      <c r="B39" s="265">
        <v>0.26558871577567944</v>
      </c>
      <c r="C39" s="265">
        <v>0.26511788899580446</v>
      </c>
      <c r="D39" s="265">
        <v>0.223</v>
      </c>
      <c r="E39" s="265">
        <v>0.216</v>
      </c>
      <c r="F39" s="302" t="s">
        <v>113</v>
      </c>
      <c r="G39" s="246"/>
    </row>
    <row r="40" spans="1:7">
      <c r="A40" s="277" t="s">
        <v>102</v>
      </c>
      <c r="B40" s="265">
        <v>0.26600000000000001</v>
      </c>
      <c r="C40" s="265">
        <v>0.26500000000000001</v>
      </c>
      <c r="D40" s="265">
        <v>0.23424981216990484</v>
      </c>
      <c r="E40" s="265">
        <v>0.21817215269895548</v>
      </c>
      <c r="F40" s="265">
        <v>0.19231728854244476</v>
      </c>
      <c r="G40" s="246"/>
    </row>
    <row r="41" spans="1:7">
      <c r="A41" s="277" t="s">
        <v>112</v>
      </c>
      <c r="B41" s="265">
        <v>5.0000000000000001E-3</v>
      </c>
      <c r="C41" s="265">
        <v>6.0000000000000001E-3</v>
      </c>
      <c r="D41" s="265">
        <v>7.750187830095151E-3</v>
      </c>
      <c r="E41" s="265">
        <v>4.4827847301044527E-2</v>
      </c>
      <c r="F41" s="265">
        <v>4.3682711457555229E-2</v>
      </c>
      <c r="G41" s="246"/>
    </row>
    <row r="42" spans="1:7">
      <c r="A42" s="277" t="s">
        <v>404</v>
      </c>
      <c r="B42" s="265">
        <v>0.27100000000000002</v>
      </c>
      <c r="C42" s="265">
        <v>0.27100000000000002</v>
      </c>
      <c r="D42" s="265">
        <v>0.24199999999999999</v>
      </c>
      <c r="E42" s="265">
        <v>0.26300000000000001</v>
      </c>
      <c r="F42" s="265">
        <v>0.23599999999999999</v>
      </c>
      <c r="G42" s="246"/>
    </row>
    <row r="43" spans="1:7">
      <c r="A43" s="277" t="s">
        <v>382</v>
      </c>
      <c r="B43" s="265">
        <v>0.16662634212621955</v>
      </c>
      <c r="C43" s="265">
        <v>0.1796849647668608</v>
      </c>
      <c r="D43" s="265">
        <v>0.16746585918578816</v>
      </c>
      <c r="E43" s="265">
        <v>0.15437919434088676</v>
      </c>
      <c r="F43" s="265">
        <v>0.14461534315236799</v>
      </c>
      <c r="G43" s="246"/>
    </row>
    <row r="44" spans="1:7">
      <c r="A44" s="246"/>
      <c r="B44" s="246"/>
      <c r="C44" s="246"/>
      <c r="D44" s="246"/>
      <c r="E44" s="246"/>
      <c r="F44" s="246"/>
      <c r="G44" s="246"/>
    </row>
    <row r="45" spans="1:7">
      <c r="A45" s="280" t="s">
        <v>423</v>
      </c>
      <c r="B45" s="246"/>
      <c r="C45" s="246"/>
      <c r="D45" s="246"/>
      <c r="E45" s="246"/>
      <c r="F45" s="246"/>
      <c r="G45" s="246"/>
    </row>
    <row r="46" spans="1:7">
      <c r="A46" s="246"/>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c r="G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row r="77" spans="1:6">
      <c r="A77" s="246"/>
      <c r="B77" s="246"/>
      <c r="C77" s="246"/>
      <c r="D77" s="246"/>
      <c r="E77" s="246"/>
      <c r="F77"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30.09.2017&amp;C&amp;8&amp;P&amp;R&amp;8______________________________________________________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85"/>
  <sheetViews>
    <sheetView zoomScaleNormal="100" workbookViewId="0">
      <selection activeCell="B25" sqref="B25"/>
    </sheetView>
  </sheetViews>
  <sheetFormatPr defaultRowHeight="15"/>
  <cols>
    <col min="1" max="1" width="45.7109375" style="252" customWidth="1"/>
    <col min="2" max="16384" width="9.140625" style="252"/>
  </cols>
  <sheetData>
    <row r="1" spans="1:6" ht="27.75" customHeight="1">
      <c r="A1" s="257" t="s">
        <v>340</v>
      </c>
      <c r="B1" s="258">
        <v>0</v>
      </c>
      <c r="C1" s="258">
        <v>4</v>
      </c>
      <c r="D1" s="258">
        <v>8</v>
      </c>
      <c r="E1" s="258">
        <v>12</v>
      </c>
      <c r="F1" s="258">
        <v>16</v>
      </c>
    </row>
    <row r="2" spans="1:6" ht="15.75" thickBot="1">
      <c r="A2" s="250" t="s">
        <v>327</v>
      </c>
      <c r="B2" s="251" t="s">
        <v>289</v>
      </c>
      <c r="C2" s="251" t="s">
        <v>288</v>
      </c>
      <c r="D2" s="251" t="s">
        <v>287</v>
      </c>
      <c r="E2" s="251" t="s">
        <v>286</v>
      </c>
      <c r="F2" s="251" t="s">
        <v>264</v>
      </c>
    </row>
    <row r="3" spans="1:6" ht="15.75" thickTop="1">
      <c r="A3" s="275"/>
      <c r="B3" s="276"/>
      <c r="C3" s="276"/>
      <c r="D3" s="276"/>
      <c r="E3" s="276"/>
      <c r="F3" s="276"/>
    </row>
    <row r="4" spans="1:6">
      <c r="A4" s="277" t="s">
        <v>83</v>
      </c>
      <c r="B4" s="281">
        <v>43288</v>
      </c>
      <c r="C4" s="255">
        <v>46246</v>
      </c>
      <c r="D4" s="255">
        <v>42808</v>
      </c>
      <c r="E4" s="255">
        <v>40036</v>
      </c>
      <c r="F4" s="255">
        <v>43363</v>
      </c>
    </row>
    <row r="5" spans="1:6">
      <c r="A5" s="277" t="s">
        <v>84</v>
      </c>
      <c r="B5" s="284">
        <v>-20718</v>
      </c>
      <c r="C5" s="284">
        <v>-24188</v>
      </c>
      <c r="D5" s="284">
        <v>-22521</v>
      </c>
      <c r="E5" s="284">
        <v>-21727</v>
      </c>
      <c r="F5" s="284">
        <v>-25050</v>
      </c>
    </row>
    <row r="6" spans="1:6">
      <c r="A6" s="253" t="s">
        <v>0</v>
      </c>
      <c r="B6" s="284">
        <v>22570</v>
      </c>
      <c r="C6" s="284">
        <v>22058</v>
      </c>
      <c r="D6" s="284">
        <v>20287</v>
      </c>
      <c r="E6" s="284">
        <v>18309</v>
      </c>
      <c r="F6" s="284">
        <v>18313</v>
      </c>
    </row>
    <row r="7" spans="1:6">
      <c r="A7" s="277" t="s">
        <v>329</v>
      </c>
      <c r="B7" s="255">
        <v>20881</v>
      </c>
      <c r="C7" s="255">
        <v>17436</v>
      </c>
      <c r="D7" s="255">
        <v>15609</v>
      </c>
      <c r="E7" s="255">
        <v>13678</v>
      </c>
      <c r="F7" s="255">
        <v>11881</v>
      </c>
    </row>
    <row r="8" spans="1:6">
      <c r="A8" s="277" t="s">
        <v>330</v>
      </c>
      <c r="B8" s="284">
        <v>-10178</v>
      </c>
      <c r="C8" s="284">
        <v>-7223</v>
      </c>
      <c r="D8" s="284">
        <v>-4883</v>
      </c>
      <c r="E8" s="284">
        <v>-3560</v>
      </c>
      <c r="F8" s="284">
        <v>-3597</v>
      </c>
    </row>
    <row r="9" spans="1:6">
      <c r="A9" s="253" t="s">
        <v>328</v>
      </c>
      <c r="B9" s="284">
        <v>10703</v>
      </c>
      <c r="C9" s="284">
        <v>10213</v>
      </c>
      <c r="D9" s="284">
        <v>10726</v>
      </c>
      <c r="E9" s="284">
        <v>10119</v>
      </c>
      <c r="F9" s="284">
        <v>8284</v>
      </c>
    </row>
    <row r="10" spans="1:6">
      <c r="A10" s="277" t="s">
        <v>2</v>
      </c>
      <c r="B10" s="255">
        <v>2471</v>
      </c>
      <c r="C10" s="255">
        <v>4339</v>
      </c>
      <c r="D10" s="255">
        <v>10176</v>
      </c>
      <c r="E10" s="255">
        <v>5861</v>
      </c>
      <c r="F10" s="255">
        <v>954</v>
      </c>
    </row>
    <row r="11" spans="1:6">
      <c r="A11" s="277" t="s">
        <v>416</v>
      </c>
      <c r="B11" s="255">
        <v>1769</v>
      </c>
      <c r="C11" s="255">
        <v>663</v>
      </c>
      <c r="D11" s="255">
        <v>544.60439399999996</v>
      </c>
      <c r="E11" s="255">
        <v>485.19978800000001</v>
      </c>
      <c r="F11" s="255">
        <v>559</v>
      </c>
    </row>
    <row r="12" spans="1:6">
      <c r="A12" s="277" t="s">
        <v>409</v>
      </c>
      <c r="B12" s="255">
        <v>-917</v>
      </c>
      <c r="C12" s="255">
        <v>710</v>
      </c>
      <c r="D12" s="255">
        <v>6956</v>
      </c>
      <c r="E12" s="255">
        <v>-27.016092</v>
      </c>
      <c r="F12" s="255">
        <v>454</v>
      </c>
    </row>
    <row r="13" spans="1:6">
      <c r="A13" s="277" t="s">
        <v>10</v>
      </c>
      <c r="B13" s="284">
        <v>2088</v>
      </c>
      <c r="C13" s="284">
        <v>1665</v>
      </c>
      <c r="D13" s="284">
        <v>1422</v>
      </c>
      <c r="E13" s="284">
        <v>3248.3690539999998</v>
      </c>
      <c r="F13" s="284">
        <v>2785</v>
      </c>
    </row>
    <row r="14" spans="1:6">
      <c r="A14" s="253" t="s">
        <v>4</v>
      </c>
      <c r="B14" s="279">
        <v>38684</v>
      </c>
      <c r="C14" s="259">
        <v>39649.744533999998</v>
      </c>
      <c r="D14" s="259">
        <v>50110.604394000002</v>
      </c>
      <c r="E14" s="259">
        <v>37995.552750000003</v>
      </c>
      <c r="F14" s="259">
        <v>31349</v>
      </c>
    </row>
    <row r="15" spans="1:6" ht="18" customHeight="1">
      <c r="A15" s="277" t="s">
        <v>325</v>
      </c>
      <c r="B15" s="255">
        <v>-12624</v>
      </c>
      <c r="C15" s="255">
        <v>-12252</v>
      </c>
      <c r="D15" s="255">
        <v>-10320</v>
      </c>
      <c r="E15" s="255">
        <v>-10026</v>
      </c>
      <c r="F15" s="255">
        <v>-9439</v>
      </c>
    </row>
    <row r="16" spans="1:6">
      <c r="A16" s="277" t="s">
        <v>6</v>
      </c>
      <c r="B16" s="255">
        <v>-8756</v>
      </c>
      <c r="C16" s="255">
        <v>-10079.053652999999</v>
      </c>
      <c r="D16" s="255">
        <v>-8751.604394</v>
      </c>
      <c r="E16" s="255">
        <v>-8342.4626370000005</v>
      </c>
      <c r="F16" s="255">
        <v>-8506.7000000000007</v>
      </c>
    </row>
    <row r="17" spans="1:9">
      <c r="A17" s="277" t="s">
        <v>41</v>
      </c>
      <c r="B17" s="255">
        <v>-2388</v>
      </c>
      <c r="C17" s="255">
        <v>-2190</v>
      </c>
      <c r="D17" s="255">
        <v>-2168</v>
      </c>
      <c r="E17" s="255">
        <v>-2008</v>
      </c>
      <c r="F17" s="255">
        <v>-300</v>
      </c>
    </row>
    <row r="18" spans="1:9">
      <c r="A18" s="277" t="s">
        <v>331</v>
      </c>
      <c r="B18" s="284">
        <v>-1262</v>
      </c>
      <c r="C18" s="284">
        <v>6827</v>
      </c>
      <c r="D18" s="284">
        <v>-115</v>
      </c>
      <c r="E18" s="284">
        <v>2877</v>
      </c>
      <c r="F18" s="284">
        <v>-119</v>
      </c>
    </row>
    <row r="19" spans="1:9">
      <c r="A19" s="253" t="s">
        <v>332</v>
      </c>
      <c r="B19" s="259">
        <v>13654</v>
      </c>
      <c r="C19" s="259">
        <v>21954</v>
      </c>
      <c r="D19" s="259">
        <v>28759</v>
      </c>
      <c r="E19" s="259">
        <v>20497</v>
      </c>
      <c r="F19" s="259">
        <v>12984</v>
      </c>
    </row>
    <row r="20" spans="1:9" ht="18" customHeight="1">
      <c r="A20" s="277" t="s">
        <v>432</v>
      </c>
      <c r="B20" s="284">
        <v>-3917</v>
      </c>
      <c r="C20" s="284">
        <v>-5261</v>
      </c>
      <c r="D20" s="284">
        <v>-3639</v>
      </c>
      <c r="E20" s="284">
        <v>-4456</v>
      </c>
      <c r="F20" s="284">
        <v>-2851</v>
      </c>
    </row>
    <row r="21" spans="1:9" s="245" customFormat="1">
      <c r="A21" s="253" t="s">
        <v>333</v>
      </c>
      <c r="B21" s="255">
        <v>9737</v>
      </c>
      <c r="C21" s="255">
        <v>16693</v>
      </c>
      <c r="D21" s="255">
        <v>25120</v>
      </c>
      <c r="E21" s="255">
        <v>16041</v>
      </c>
      <c r="F21" s="255">
        <v>10133</v>
      </c>
      <c r="G21" s="301"/>
    </row>
    <row r="22" spans="1:9">
      <c r="A22" s="277" t="s">
        <v>334</v>
      </c>
      <c r="B22" s="284">
        <v>616</v>
      </c>
      <c r="C22" s="284">
        <v>569</v>
      </c>
      <c r="D22" s="284">
        <v>277</v>
      </c>
      <c r="E22" s="284">
        <v>6592</v>
      </c>
      <c r="F22" s="284">
        <v>-3</v>
      </c>
    </row>
    <row r="23" spans="1:9">
      <c r="A23" s="253" t="s">
        <v>8</v>
      </c>
      <c r="B23" s="259">
        <v>10353</v>
      </c>
      <c r="C23" s="259">
        <v>17262</v>
      </c>
      <c r="D23" s="259">
        <v>25397</v>
      </c>
      <c r="E23" s="259">
        <v>22633</v>
      </c>
      <c r="F23" s="259">
        <v>10130</v>
      </c>
    </row>
    <row r="24" spans="1:9" ht="1.5" customHeight="1">
      <c r="A24" s="253"/>
      <c r="B24" s="283"/>
      <c r="C24" s="283"/>
      <c r="D24" s="283"/>
      <c r="E24" s="283"/>
      <c r="F24" s="283"/>
    </row>
    <row r="25" spans="1:9">
      <c r="A25" s="248"/>
      <c r="B25" s="255"/>
      <c r="C25" s="255"/>
      <c r="D25" s="255"/>
      <c r="E25" s="255"/>
      <c r="F25" s="255"/>
      <c r="I25" s="272"/>
    </row>
    <row r="26" spans="1:9">
      <c r="A26" s="253" t="s">
        <v>335</v>
      </c>
      <c r="B26" s="255"/>
      <c r="C26" s="255"/>
      <c r="D26" s="255"/>
      <c r="E26" s="255"/>
      <c r="F26" s="255"/>
    </row>
    <row r="27" spans="1:9">
      <c r="A27" s="277" t="s">
        <v>96</v>
      </c>
      <c r="B27" s="259">
        <v>10351</v>
      </c>
      <c r="C27" s="259">
        <v>16776</v>
      </c>
      <c r="D27" s="259">
        <v>25559</v>
      </c>
      <c r="E27" s="259">
        <v>22370</v>
      </c>
      <c r="F27" s="259">
        <v>10230</v>
      </c>
    </row>
    <row r="28" spans="1:9">
      <c r="A28" s="277" t="s">
        <v>336</v>
      </c>
      <c r="B28" s="284">
        <v>2</v>
      </c>
      <c r="C28" s="284">
        <v>486</v>
      </c>
      <c r="D28" s="284">
        <v>-162</v>
      </c>
      <c r="E28" s="284">
        <v>264</v>
      </c>
      <c r="F28" s="284">
        <v>-100</v>
      </c>
    </row>
    <row r="29" spans="1:9">
      <c r="A29" s="253" t="s">
        <v>412</v>
      </c>
      <c r="B29" s="259">
        <v>10353</v>
      </c>
      <c r="C29" s="259">
        <v>17262</v>
      </c>
      <c r="D29" s="259">
        <v>25397</v>
      </c>
      <c r="E29" s="259">
        <v>22634</v>
      </c>
      <c r="F29" s="259">
        <v>10130</v>
      </c>
      <c r="G29" s="272"/>
    </row>
    <row r="30" spans="1:9">
      <c r="A30" s="253"/>
      <c r="B30" s="255"/>
      <c r="C30" s="255"/>
      <c r="D30" s="255"/>
      <c r="E30" s="255"/>
      <c r="F30" s="255"/>
    </row>
    <row r="31" spans="1:9">
      <c r="A31" s="253" t="s">
        <v>337</v>
      </c>
      <c r="B31" s="255"/>
      <c r="C31" s="255"/>
      <c r="D31" s="255"/>
      <c r="E31" s="255"/>
      <c r="F31" s="255"/>
    </row>
    <row r="32" spans="1:9">
      <c r="A32" s="277" t="s">
        <v>338</v>
      </c>
      <c r="B32" s="255"/>
      <c r="C32" s="255"/>
      <c r="D32" s="255"/>
      <c r="E32" s="255"/>
      <c r="F32" s="255"/>
    </row>
    <row r="33" spans="1:8">
      <c r="A33" s="277" t="s">
        <v>339</v>
      </c>
      <c r="B33" s="256">
        <v>4.8674999999999997</v>
      </c>
      <c r="C33" s="256">
        <v>8.1024999999999991</v>
      </c>
      <c r="D33" s="256">
        <v>12.6395</v>
      </c>
      <c r="E33" s="256">
        <v>7.8890000000000002</v>
      </c>
      <c r="F33" s="256">
        <v>5.1165000000000003</v>
      </c>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&amp;L&amp;"-,Italic"&amp;8______________________________________________________
Arion Bank Factbook 30.09.2017&amp;C&amp;8&amp;P&amp;R&amp;8______________________________________________________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election activeCell="B25" sqref="B25"/>
    </sheetView>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342</v>
      </c>
      <c r="B1" s="258">
        <v>0</v>
      </c>
      <c r="C1" s="258">
        <v>3</v>
      </c>
      <c r="D1" s="258">
        <v>7</v>
      </c>
      <c r="E1" s="258">
        <v>11</v>
      </c>
      <c r="F1" s="258">
        <v>15</v>
      </c>
    </row>
    <row r="2" spans="1:11" ht="15.75" thickBot="1">
      <c r="A2" s="250" t="s">
        <v>327</v>
      </c>
      <c r="B2" s="251" t="s">
        <v>289</v>
      </c>
      <c r="C2" s="251">
        <v>2016</v>
      </c>
      <c r="D2" s="251">
        <v>2015</v>
      </c>
      <c r="E2" s="251">
        <v>2014</v>
      </c>
      <c r="F2" s="251">
        <v>2013</v>
      </c>
    </row>
    <row r="3" spans="1:11" ht="15.75" thickTop="1">
      <c r="A3" s="275"/>
      <c r="B3" s="276"/>
      <c r="C3" s="276"/>
      <c r="D3" s="276"/>
      <c r="E3" s="276"/>
      <c r="F3" s="276"/>
    </row>
    <row r="4" spans="1:11">
      <c r="A4" s="253" t="s">
        <v>101</v>
      </c>
      <c r="B4" s="255"/>
      <c r="C4" s="255"/>
      <c r="D4" s="255"/>
      <c r="E4" s="255"/>
      <c r="F4" s="255"/>
    </row>
    <row r="5" spans="1:11">
      <c r="A5" s="277" t="s">
        <v>343</v>
      </c>
      <c r="B5" s="259">
        <v>132316</v>
      </c>
      <c r="C5" s="259">
        <v>87634</v>
      </c>
      <c r="D5" s="259">
        <v>48102</v>
      </c>
      <c r="E5" s="259">
        <v>21063</v>
      </c>
      <c r="F5" s="259">
        <v>37998.727298999998</v>
      </c>
    </row>
    <row r="6" spans="1:11">
      <c r="A6" s="277" t="s">
        <v>23</v>
      </c>
      <c r="B6" s="259">
        <v>94242</v>
      </c>
      <c r="C6" s="259">
        <v>80116</v>
      </c>
      <c r="D6" s="259">
        <v>87491</v>
      </c>
      <c r="E6" s="259">
        <v>108792</v>
      </c>
      <c r="F6" s="259">
        <v>102307.23246299999</v>
      </c>
    </row>
    <row r="7" spans="1:11">
      <c r="A7" s="277" t="s">
        <v>24</v>
      </c>
      <c r="B7" s="259">
        <v>750947</v>
      </c>
      <c r="C7" s="259">
        <v>712422</v>
      </c>
      <c r="D7" s="259">
        <v>680350</v>
      </c>
      <c r="E7" s="259">
        <v>647508</v>
      </c>
      <c r="F7" s="259">
        <v>635773.58481300005</v>
      </c>
    </row>
    <row r="8" spans="1:11">
      <c r="A8" s="277" t="s">
        <v>291</v>
      </c>
      <c r="B8" s="259">
        <v>121040</v>
      </c>
      <c r="C8" s="259">
        <v>117456</v>
      </c>
      <c r="D8" s="259">
        <v>133191</v>
      </c>
      <c r="E8" s="259">
        <v>101828</v>
      </c>
      <c r="F8" s="259">
        <v>86541.486283000006</v>
      </c>
    </row>
    <row r="9" spans="1:11">
      <c r="A9" s="277" t="s">
        <v>110</v>
      </c>
      <c r="B9" s="259">
        <v>6903</v>
      </c>
      <c r="C9" s="259">
        <v>5358</v>
      </c>
      <c r="D9" s="259">
        <v>7542</v>
      </c>
      <c r="E9" s="259">
        <v>6842</v>
      </c>
      <c r="F9" s="259">
        <v>28523.363582999998</v>
      </c>
    </row>
    <row r="10" spans="1:11">
      <c r="A10" s="277" t="s">
        <v>19</v>
      </c>
      <c r="B10" s="259">
        <v>842</v>
      </c>
      <c r="C10" s="259">
        <v>839</v>
      </c>
      <c r="D10" s="259">
        <v>27299</v>
      </c>
      <c r="E10" s="259">
        <v>21966</v>
      </c>
      <c r="F10" s="259">
        <v>17928.635405000001</v>
      </c>
    </row>
    <row r="11" spans="1:11">
      <c r="A11" s="277" t="s">
        <v>17</v>
      </c>
      <c r="B11" s="259">
        <v>12755</v>
      </c>
      <c r="C11" s="259">
        <v>11057</v>
      </c>
      <c r="D11" s="259">
        <v>9285</v>
      </c>
      <c r="E11" s="259">
        <v>9596</v>
      </c>
      <c r="F11" s="259">
        <v>5383.4566720000003</v>
      </c>
    </row>
    <row r="12" spans="1:11">
      <c r="A12" s="277" t="s">
        <v>109</v>
      </c>
      <c r="B12" s="259">
        <v>286</v>
      </c>
      <c r="C12" s="259">
        <v>288</v>
      </c>
      <c r="D12" s="259">
        <v>205</v>
      </c>
      <c r="E12" s="259">
        <v>655</v>
      </c>
      <c r="F12" s="259">
        <v>817.82961599999999</v>
      </c>
    </row>
    <row r="13" spans="1:11" s="245" customFormat="1">
      <c r="A13" s="277" t="s">
        <v>18</v>
      </c>
      <c r="B13" s="284">
        <v>25521</v>
      </c>
      <c r="C13" s="284">
        <v>20854</v>
      </c>
      <c r="D13" s="284">
        <v>17578</v>
      </c>
      <c r="E13" s="284">
        <v>15486</v>
      </c>
      <c r="F13" s="284">
        <v>23576.037227000001</v>
      </c>
      <c r="K13" s="252"/>
    </row>
    <row r="14" spans="1:11">
      <c r="A14" s="253" t="s">
        <v>15</v>
      </c>
      <c r="B14" s="284">
        <v>1144852</v>
      </c>
      <c r="C14" s="284">
        <v>1036024</v>
      </c>
      <c r="D14" s="284">
        <v>1011043</v>
      </c>
      <c r="E14" s="284">
        <v>933736</v>
      </c>
      <c r="F14" s="284">
        <v>938850.35336099996</v>
      </c>
    </row>
    <row r="15" spans="1:11" ht="1.5" customHeight="1">
      <c r="A15" s="253"/>
      <c r="B15" s="284"/>
      <c r="C15" s="284"/>
      <c r="D15" s="284"/>
      <c r="E15" s="284"/>
      <c r="F15" s="284"/>
    </row>
    <row r="16" spans="1:11">
      <c r="A16" s="269"/>
      <c r="B16" s="259"/>
      <c r="C16" s="259"/>
      <c r="D16" s="259"/>
      <c r="E16" s="259"/>
      <c r="F16" s="259"/>
    </row>
    <row r="17" spans="1:6">
      <c r="A17" s="253" t="s">
        <v>390</v>
      </c>
      <c r="B17" s="259"/>
      <c r="C17" s="259"/>
      <c r="D17" s="259"/>
      <c r="E17" s="259"/>
      <c r="F17" s="259"/>
    </row>
    <row r="18" spans="1:6">
      <c r="A18" s="277" t="s">
        <v>344</v>
      </c>
      <c r="B18" s="259">
        <v>7096.5</v>
      </c>
      <c r="C18" s="259">
        <v>7987</v>
      </c>
      <c r="D18" s="259">
        <v>11386.696657620001</v>
      </c>
      <c r="E18" s="259">
        <v>22875.761248999999</v>
      </c>
      <c r="F18" s="259">
        <v>27999.831211000001</v>
      </c>
    </row>
    <row r="19" spans="1:6">
      <c r="A19" s="277" t="s">
        <v>14</v>
      </c>
      <c r="B19" s="259">
        <v>445981</v>
      </c>
      <c r="C19" s="259">
        <v>412064</v>
      </c>
      <c r="D19" s="259">
        <v>469347.48863501003</v>
      </c>
      <c r="E19" s="259">
        <v>454973.04628200002</v>
      </c>
      <c r="F19" s="259">
        <v>471865.682807</v>
      </c>
    </row>
    <row r="20" spans="1:6">
      <c r="A20" s="277" t="s">
        <v>323</v>
      </c>
      <c r="B20" s="259">
        <v>3551</v>
      </c>
      <c r="C20" s="259">
        <v>3726</v>
      </c>
      <c r="D20" s="259">
        <v>7609.1144461700005</v>
      </c>
      <c r="E20" s="259">
        <v>9142.9546979999996</v>
      </c>
      <c r="F20" s="259">
        <v>8960.310974</v>
      </c>
    </row>
    <row r="21" spans="1:6">
      <c r="A21" s="277" t="s">
        <v>111</v>
      </c>
      <c r="B21" s="259">
        <v>9303</v>
      </c>
      <c r="C21" s="259">
        <v>7293</v>
      </c>
      <c r="D21" s="259">
        <v>4922.4979982200002</v>
      </c>
      <c r="E21" s="259">
        <v>5123.3824537999999</v>
      </c>
      <c r="F21" s="259">
        <v>4924.3988660000005</v>
      </c>
    </row>
    <row r="22" spans="1:6">
      <c r="A22" s="277" t="s">
        <v>20</v>
      </c>
      <c r="B22" s="259">
        <v>56811</v>
      </c>
      <c r="C22" s="259">
        <v>54094</v>
      </c>
      <c r="D22" s="259">
        <v>49460.660923430005</v>
      </c>
      <c r="E22" s="259">
        <v>47189.813151000002</v>
      </c>
      <c r="F22" s="259">
        <v>43667.186240000003</v>
      </c>
    </row>
    <row r="23" spans="1:6">
      <c r="A23" s="277" t="s">
        <v>11</v>
      </c>
      <c r="B23" s="259">
        <v>400400</v>
      </c>
      <c r="C23" s="259">
        <v>339476</v>
      </c>
      <c r="D23" s="259">
        <v>256058.12958010999</v>
      </c>
      <c r="E23" s="259">
        <v>200580.04996999999</v>
      </c>
      <c r="F23" s="259">
        <v>204567.5962</v>
      </c>
    </row>
    <row r="24" spans="1:6">
      <c r="A24" s="277" t="s">
        <v>377</v>
      </c>
      <c r="B24" s="284">
        <v>0</v>
      </c>
      <c r="C24" s="284">
        <v>0</v>
      </c>
      <c r="D24" s="284">
        <v>10364.867906790001</v>
      </c>
      <c r="E24" s="284">
        <v>31639.005507000002</v>
      </c>
      <c r="F24" s="284">
        <v>31918.420891999998</v>
      </c>
    </row>
    <row r="25" spans="1:6">
      <c r="A25" s="253" t="s">
        <v>391</v>
      </c>
      <c r="B25" s="284">
        <v>923142.5</v>
      </c>
      <c r="C25" s="284">
        <v>824640</v>
      </c>
      <c r="D25" s="284">
        <v>809149.45614735002</v>
      </c>
      <c r="E25" s="284">
        <v>771524.01331080007</v>
      </c>
      <c r="F25" s="284">
        <v>793903.42718999996</v>
      </c>
    </row>
    <row r="26" spans="1:6">
      <c r="A26" s="248"/>
      <c r="B26" s="259"/>
      <c r="C26" s="259"/>
      <c r="D26" s="259"/>
      <c r="E26" s="259"/>
      <c r="F26" s="259"/>
    </row>
    <row r="27" spans="1:6">
      <c r="A27" s="253" t="s">
        <v>21</v>
      </c>
      <c r="B27" s="259"/>
      <c r="C27" s="259"/>
      <c r="D27" s="259"/>
      <c r="E27" s="259"/>
      <c r="F27" s="259"/>
    </row>
    <row r="28" spans="1:6">
      <c r="A28" s="277" t="s">
        <v>373</v>
      </c>
      <c r="B28" s="259">
        <v>75861</v>
      </c>
      <c r="C28" s="259">
        <v>75861</v>
      </c>
      <c r="D28" s="259">
        <v>75860.794699000005</v>
      </c>
      <c r="E28" s="259">
        <v>75860.794699000005</v>
      </c>
      <c r="F28" s="259">
        <v>75861</v>
      </c>
    </row>
    <row r="29" spans="1:6">
      <c r="A29" s="277" t="s">
        <v>374</v>
      </c>
      <c r="B29" s="259">
        <v>15001</v>
      </c>
      <c r="C29" s="259">
        <v>19761</v>
      </c>
      <c r="D29" s="259">
        <v>4547.7400670000006</v>
      </c>
      <c r="E29" s="259">
        <v>1631.9947279999999</v>
      </c>
      <c r="F29" s="259">
        <v>1637</v>
      </c>
    </row>
    <row r="30" spans="1:6">
      <c r="A30" s="277" t="s">
        <v>375</v>
      </c>
      <c r="B30" s="284">
        <v>130673</v>
      </c>
      <c r="C30" s="284">
        <v>115590</v>
      </c>
      <c r="D30" s="284">
        <v>112376.98050914</v>
      </c>
      <c r="E30" s="284">
        <v>83218.447715589995</v>
      </c>
      <c r="F30" s="284">
        <v>62591</v>
      </c>
    </row>
    <row r="31" spans="1:6">
      <c r="A31" s="253" t="s">
        <v>392</v>
      </c>
      <c r="B31" s="259">
        <v>221535</v>
      </c>
      <c r="C31" s="259">
        <v>211212</v>
      </c>
      <c r="D31" s="259">
        <v>192785.51527514</v>
      </c>
      <c r="E31" s="259">
        <v>160711.23714258999</v>
      </c>
      <c r="F31" s="259">
        <v>140089</v>
      </c>
    </row>
    <row r="32" spans="1:6">
      <c r="A32" s="277" t="s">
        <v>336</v>
      </c>
      <c r="B32" s="284">
        <v>174</v>
      </c>
      <c r="C32" s="284">
        <v>172</v>
      </c>
      <c r="D32" s="284">
        <v>9108.2969601700006</v>
      </c>
      <c r="E32" s="284">
        <v>1500.54528484</v>
      </c>
      <c r="F32" s="284">
        <v>4858</v>
      </c>
    </row>
    <row r="33" spans="1:8">
      <c r="A33" s="253" t="s">
        <v>53</v>
      </c>
      <c r="B33" s="284">
        <v>221709</v>
      </c>
      <c r="C33" s="284">
        <v>211384</v>
      </c>
      <c r="D33" s="284">
        <v>201893.81223531</v>
      </c>
      <c r="E33" s="284">
        <v>162211.78242742998</v>
      </c>
      <c r="F33" s="284">
        <v>144947</v>
      </c>
    </row>
    <row r="34" spans="1:8">
      <c r="A34" s="253" t="s">
        <v>16</v>
      </c>
      <c r="B34" s="284">
        <v>1144851.5</v>
      </c>
      <c r="C34" s="284">
        <v>1036024</v>
      </c>
      <c r="D34" s="284">
        <v>1011043.26838266</v>
      </c>
      <c r="E34" s="284">
        <v>933735.79573822999</v>
      </c>
      <c r="F34" s="284">
        <v>938850.42718999996</v>
      </c>
    </row>
    <row r="35" spans="1:8" ht="1.5" customHeight="1">
      <c r="A35" s="253"/>
      <c r="B35" s="284"/>
      <c r="C35" s="284"/>
      <c r="D35" s="284"/>
      <c r="E35" s="284"/>
      <c r="F35" s="284"/>
    </row>
    <row r="36" spans="1:8">
      <c r="A36" s="253"/>
      <c r="B36" s="259"/>
      <c r="C36" s="259"/>
      <c r="D36" s="259"/>
      <c r="E36" s="259"/>
      <c r="F36" s="259"/>
    </row>
    <row r="37" spans="1:8">
      <c r="A37" s="247"/>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70"/>
      <c r="C40" s="270"/>
      <c r="D40" s="270"/>
      <c r="E40" s="270"/>
      <c r="F40" s="270"/>
    </row>
    <row r="41" spans="1:8">
      <c r="A41" s="247"/>
      <c r="B41" s="255"/>
      <c r="C41" s="255"/>
      <c r="D41" s="255"/>
      <c r="E41" s="255"/>
      <c r="F41" s="255"/>
    </row>
    <row r="42" spans="1:8">
      <c r="A42" s="247"/>
      <c r="B42" s="255"/>
      <c r="C42" s="255"/>
      <c r="D42" s="255"/>
      <c r="E42" s="255"/>
      <c r="F42" s="255"/>
      <c r="G42" s="246"/>
      <c r="H42" s="246"/>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6"/>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&amp;L&amp;"-,Italic"&amp;8______________________________________________________
Arion Bank Factbook 30.09.2017&amp;C&amp;8&amp;P&amp;R&amp;"-,Italic"&amp;8______________________________________________________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election activeCell="B25" sqref="B25"/>
    </sheetView>
  </sheetViews>
  <sheetFormatPr defaultRowHeight="15"/>
  <cols>
    <col min="1" max="1" width="47.5703125" style="252" bestFit="1" customWidth="1"/>
    <col min="2" max="6" width="9" style="252" customWidth="1"/>
    <col min="7" max="7" width="40.28515625" style="252" customWidth="1"/>
    <col min="8" max="16384" width="9.140625" style="252"/>
  </cols>
  <sheetData>
    <row r="1" spans="1:6" ht="27.75" customHeight="1">
      <c r="A1" s="257" t="s">
        <v>354</v>
      </c>
      <c r="B1" s="258">
        <v>0</v>
      </c>
      <c r="C1" s="258">
        <v>4</v>
      </c>
      <c r="D1" s="258">
        <v>8</v>
      </c>
      <c r="E1" s="258">
        <v>12</v>
      </c>
      <c r="F1" s="258">
        <v>16</v>
      </c>
    </row>
    <row r="2" spans="1:6" ht="15.75" thickBot="1">
      <c r="A2" s="250" t="s">
        <v>327</v>
      </c>
      <c r="B2" s="251" t="s">
        <v>289</v>
      </c>
      <c r="C2" s="251" t="s">
        <v>288</v>
      </c>
      <c r="D2" s="251" t="s">
        <v>287</v>
      </c>
      <c r="E2" s="251" t="s">
        <v>286</v>
      </c>
      <c r="F2" s="251" t="s">
        <v>264</v>
      </c>
    </row>
    <row r="3" spans="1:6" ht="15.75" thickTop="1">
      <c r="A3" s="275"/>
      <c r="B3" s="276"/>
      <c r="C3" s="276"/>
      <c r="D3" s="276"/>
      <c r="E3" s="276"/>
      <c r="F3" s="276"/>
    </row>
    <row r="4" spans="1:6">
      <c r="A4" s="253" t="s">
        <v>83</v>
      </c>
      <c r="B4" s="255"/>
      <c r="C4" s="255"/>
      <c r="D4" s="255"/>
      <c r="E4" s="255"/>
      <c r="F4" s="255"/>
    </row>
    <row r="5" spans="1:6">
      <c r="A5" s="277" t="s">
        <v>290</v>
      </c>
      <c r="B5" s="259">
        <v>5059</v>
      </c>
      <c r="C5" s="259">
        <v>3248.5324899999996</v>
      </c>
      <c r="D5" s="259">
        <v>466.63368241000001</v>
      </c>
      <c r="E5" s="259">
        <v>501.15430300000003</v>
      </c>
      <c r="F5" s="259">
        <v>620.78236800000002</v>
      </c>
    </row>
    <row r="6" spans="1:6">
      <c r="A6" s="277" t="s">
        <v>353</v>
      </c>
      <c r="B6" s="259">
        <v>35963</v>
      </c>
      <c r="C6" s="259">
        <v>39097</v>
      </c>
      <c r="D6" s="259">
        <v>39102</v>
      </c>
      <c r="E6" s="259">
        <v>36227</v>
      </c>
      <c r="F6" s="259">
        <v>35663</v>
      </c>
    </row>
    <row r="7" spans="1:6">
      <c r="A7" s="277" t="s">
        <v>12</v>
      </c>
      <c r="B7" s="259">
        <v>1624</v>
      </c>
      <c r="C7" s="259">
        <v>3401</v>
      </c>
      <c r="D7" s="259">
        <v>2592</v>
      </c>
      <c r="E7" s="259">
        <v>2825</v>
      </c>
      <c r="F7" s="259">
        <v>6579</v>
      </c>
    </row>
    <row r="8" spans="1:6">
      <c r="A8" s="277" t="s">
        <v>13</v>
      </c>
      <c r="B8" s="284">
        <v>642</v>
      </c>
      <c r="C8" s="284">
        <v>499</v>
      </c>
      <c r="D8" s="284">
        <v>647</v>
      </c>
      <c r="E8" s="284">
        <v>483</v>
      </c>
      <c r="F8" s="284">
        <v>500</v>
      </c>
    </row>
    <row r="9" spans="1:6">
      <c r="A9" s="253" t="s">
        <v>83</v>
      </c>
      <c r="B9" s="284">
        <v>43288</v>
      </c>
      <c r="C9" s="284">
        <v>46245.532489999998</v>
      </c>
      <c r="D9" s="284">
        <v>42807.63368241</v>
      </c>
      <c r="E9" s="284">
        <v>40036.154303000003</v>
      </c>
      <c r="F9" s="284">
        <v>43362.782368</v>
      </c>
    </row>
    <row r="10" spans="1:6">
      <c r="A10" s="269"/>
      <c r="B10" s="259"/>
      <c r="C10" s="259"/>
      <c r="D10" s="259"/>
      <c r="E10" s="259"/>
      <c r="F10" s="259"/>
    </row>
    <row r="11" spans="1:6">
      <c r="A11" s="253" t="s">
        <v>84</v>
      </c>
      <c r="B11" s="259"/>
      <c r="C11" s="259"/>
      <c r="D11" s="259"/>
      <c r="E11" s="259"/>
      <c r="F11" s="259"/>
    </row>
    <row r="12" spans="1:6">
      <c r="A12" s="277" t="s">
        <v>14</v>
      </c>
      <c r="B12" s="259">
        <v>-9746</v>
      </c>
      <c r="C12" s="259">
        <v>-12515</v>
      </c>
      <c r="D12" s="259">
        <v>-11968</v>
      </c>
      <c r="E12" s="259">
        <v>-12808</v>
      </c>
      <c r="F12" s="259">
        <v>-14417</v>
      </c>
    </row>
    <row r="13" spans="1:6">
      <c r="A13" s="277" t="s">
        <v>11</v>
      </c>
      <c r="B13" s="259">
        <v>-10912</v>
      </c>
      <c r="C13" s="259">
        <v>-11061</v>
      </c>
      <c r="D13" s="259">
        <v>-9854</v>
      </c>
      <c r="E13" s="259">
        <v>-7876</v>
      </c>
      <c r="F13" s="259">
        <v>-9555</v>
      </c>
    </row>
    <row r="14" spans="1:6">
      <c r="A14" s="277" t="s">
        <v>377</v>
      </c>
      <c r="B14" s="259">
        <v>0</v>
      </c>
      <c r="C14" s="259">
        <v>-529</v>
      </c>
      <c r="D14" s="259">
        <v>-604</v>
      </c>
      <c r="E14" s="259">
        <v>-974</v>
      </c>
      <c r="F14" s="259">
        <v>-996</v>
      </c>
    </row>
    <row r="15" spans="1:6">
      <c r="A15" s="277" t="s">
        <v>13</v>
      </c>
      <c r="B15" s="284">
        <v>-60</v>
      </c>
      <c r="C15" s="284">
        <v>-83</v>
      </c>
      <c r="D15" s="284">
        <v>-95</v>
      </c>
      <c r="E15" s="284">
        <v>-69</v>
      </c>
      <c r="F15" s="284">
        <v>-82</v>
      </c>
    </row>
    <row r="16" spans="1:6">
      <c r="A16" s="253" t="s">
        <v>84</v>
      </c>
      <c r="B16" s="284">
        <v>-20718</v>
      </c>
      <c r="C16" s="284">
        <v>-24188</v>
      </c>
      <c r="D16" s="284">
        <v>-22521</v>
      </c>
      <c r="E16" s="284">
        <v>-21727</v>
      </c>
      <c r="F16" s="284">
        <v>-25050</v>
      </c>
    </row>
    <row r="17" spans="1:6">
      <c r="A17" s="247"/>
      <c r="B17" s="284"/>
      <c r="C17" s="284"/>
      <c r="D17" s="284"/>
      <c r="E17" s="284"/>
      <c r="F17" s="284"/>
    </row>
    <row r="18" spans="1:6">
      <c r="A18" s="253" t="s">
        <v>0</v>
      </c>
      <c r="B18" s="284">
        <v>22570</v>
      </c>
      <c r="C18" s="284">
        <v>22057.532489999998</v>
      </c>
      <c r="D18" s="284">
        <v>20286.63368241</v>
      </c>
      <c r="E18" s="284">
        <v>18309.154303000003</v>
      </c>
      <c r="F18" s="284">
        <v>18312.782368</v>
      </c>
    </row>
    <row r="19" spans="1:6" ht="1.5" customHeight="1">
      <c r="A19" s="253"/>
      <c r="B19" s="284"/>
      <c r="C19" s="284"/>
      <c r="D19" s="284"/>
      <c r="E19" s="284"/>
      <c r="F19" s="284"/>
    </row>
    <row r="20" spans="1:6">
      <c r="A20" s="269"/>
      <c r="B20" s="259"/>
      <c r="C20" s="259"/>
      <c r="D20" s="259"/>
      <c r="E20" s="259"/>
      <c r="F20" s="259"/>
    </row>
    <row r="21" spans="1:6">
      <c r="A21" s="253" t="s">
        <v>319</v>
      </c>
      <c r="B21" s="255"/>
      <c r="C21" s="255"/>
      <c r="D21" s="255"/>
      <c r="E21" s="255"/>
      <c r="F21" s="255"/>
    </row>
    <row r="22" spans="1:6">
      <c r="A22" s="277" t="s">
        <v>343</v>
      </c>
      <c r="B22" s="259">
        <v>132316.36304301</v>
      </c>
      <c r="C22" s="259">
        <v>85644.661398600001</v>
      </c>
      <c r="D22" s="259">
        <v>73289.452397289991</v>
      </c>
      <c r="E22" s="259">
        <v>33335.393960000001</v>
      </c>
      <c r="F22" s="259">
        <v>20116</v>
      </c>
    </row>
    <row r="23" spans="1:6">
      <c r="A23" s="277" t="s">
        <v>353</v>
      </c>
      <c r="B23" s="259">
        <v>845188.83988438011</v>
      </c>
      <c r="C23" s="259">
        <v>784163.63922105997</v>
      </c>
      <c r="D23" s="259">
        <v>772133.77000345988</v>
      </c>
      <c r="E23" s="259">
        <v>761219.43569099996</v>
      </c>
      <c r="F23" s="259">
        <v>689406</v>
      </c>
    </row>
    <row r="24" spans="1:6">
      <c r="A24" s="277" t="s">
        <v>12</v>
      </c>
      <c r="B24" s="284">
        <v>75888.794932710007</v>
      </c>
      <c r="C24" s="284">
        <v>86198.17482796</v>
      </c>
      <c r="D24" s="284">
        <v>72934.280189159996</v>
      </c>
      <c r="E24" s="284">
        <v>69112.881924000001</v>
      </c>
      <c r="F24" s="284">
        <v>133671</v>
      </c>
    </row>
    <row r="25" spans="1:6">
      <c r="A25" s="253" t="s">
        <v>319</v>
      </c>
      <c r="B25" s="284">
        <v>1053393.9978601001</v>
      </c>
      <c r="C25" s="284">
        <v>956006.47544761992</v>
      </c>
      <c r="D25" s="284">
        <v>918357.50258990994</v>
      </c>
      <c r="E25" s="284">
        <v>863667.71157499996</v>
      </c>
      <c r="F25" s="284">
        <v>843193</v>
      </c>
    </row>
    <row r="26" spans="1:6">
      <c r="A26" s="269"/>
      <c r="B26" s="259"/>
      <c r="C26" s="255"/>
      <c r="D26" s="255"/>
      <c r="E26" s="255"/>
      <c r="F26" s="255"/>
    </row>
    <row r="27" spans="1:6">
      <c r="A27" s="253" t="s">
        <v>91</v>
      </c>
      <c r="B27" s="259"/>
      <c r="C27" s="255"/>
      <c r="D27" s="255"/>
      <c r="E27" s="255"/>
      <c r="F27" s="255"/>
    </row>
    <row r="28" spans="1:6">
      <c r="A28" s="277" t="s">
        <v>344</v>
      </c>
      <c r="B28" s="259">
        <v>7097.0478180600003</v>
      </c>
      <c r="C28" s="259">
        <v>9375.1730447800001</v>
      </c>
      <c r="D28" s="259">
        <v>11469.82445527</v>
      </c>
      <c r="E28" s="259">
        <v>21130.649452000001</v>
      </c>
      <c r="F28" s="259">
        <v>28548</v>
      </c>
    </row>
    <row r="29" spans="1:6">
      <c r="A29" s="277" t="s">
        <v>14</v>
      </c>
      <c r="B29" s="259">
        <v>445980.69834690995</v>
      </c>
      <c r="C29" s="259">
        <v>431928.54713538999</v>
      </c>
      <c r="D29" s="259">
        <v>503155.25958765001</v>
      </c>
      <c r="E29" s="259">
        <v>482518.12939800002</v>
      </c>
      <c r="F29" s="259">
        <v>471768</v>
      </c>
    </row>
    <row r="30" spans="1:6">
      <c r="A30" s="277" t="s">
        <v>323</v>
      </c>
      <c r="B30" s="259">
        <v>3550.5786475700002</v>
      </c>
      <c r="C30" s="259">
        <v>5096.8996424799998</v>
      </c>
      <c r="D30" s="259">
        <v>5511.3087793300001</v>
      </c>
      <c r="E30" s="259">
        <v>6037.9456060000002</v>
      </c>
      <c r="F30" s="259">
        <v>9834</v>
      </c>
    </row>
    <row r="31" spans="1:6">
      <c r="A31" s="277" t="s">
        <v>11</v>
      </c>
      <c r="B31" s="259">
        <v>400399.80363538</v>
      </c>
      <c r="C31" s="259">
        <v>326753.89733514003</v>
      </c>
      <c r="D31" s="259">
        <v>248172.29436812</v>
      </c>
      <c r="E31" s="259">
        <v>191946.97437099999</v>
      </c>
      <c r="F31" s="259">
        <v>206065</v>
      </c>
    </row>
    <row r="32" spans="1:6">
      <c r="A32" s="277" t="s">
        <v>377</v>
      </c>
      <c r="B32" s="284">
        <v>0</v>
      </c>
      <c r="C32" s="284">
        <v>0</v>
      </c>
      <c r="D32" s="284">
        <v>10378.125930850001</v>
      </c>
      <c r="E32" s="284">
        <v>31205.120568999999</v>
      </c>
      <c r="F32" s="284">
        <v>32809</v>
      </c>
    </row>
    <row r="33" spans="1:6">
      <c r="A33" s="253" t="s">
        <v>91</v>
      </c>
      <c r="B33" s="284">
        <v>857028.12844791985</v>
      </c>
      <c r="C33" s="284">
        <v>773154.51715779002</v>
      </c>
      <c r="D33" s="284">
        <v>778686.8131212201</v>
      </c>
      <c r="E33" s="284">
        <v>732838.81939600001</v>
      </c>
      <c r="F33" s="284">
        <v>749024</v>
      </c>
    </row>
    <row r="34" spans="1:6">
      <c r="A34" s="246"/>
      <c r="B34" s="284"/>
      <c r="C34" s="284"/>
      <c r="D34" s="284"/>
      <c r="E34" s="284"/>
      <c r="F34" s="284"/>
    </row>
    <row r="35" spans="1:6">
      <c r="A35" s="253" t="s">
        <v>54</v>
      </c>
      <c r="B35" s="284">
        <v>196365.86941218027</v>
      </c>
      <c r="C35" s="284">
        <v>182851.9582898299</v>
      </c>
      <c r="D35" s="284">
        <v>139670.68946868984</v>
      </c>
      <c r="E35" s="284">
        <v>130828.89217899996</v>
      </c>
      <c r="F35" s="284">
        <v>94169</v>
      </c>
    </row>
    <row r="36" spans="1:6" ht="1.5" customHeight="1">
      <c r="A36" s="253"/>
      <c r="B36" s="284"/>
      <c r="C36" s="284"/>
      <c r="D36" s="284"/>
      <c r="E36" s="284"/>
      <c r="F36" s="284"/>
    </row>
    <row r="37" spans="1:6">
      <c r="A37" s="269"/>
    </row>
    <row r="38" spans="1:6">
      <c r="A38" s="253" t="s">
        <v>388</v>
      </c>
      <c r="B38" s="265">
        <v>2.9034529232199641E-2</v>
      </c>
      <c r="C38" s="265">
        <v>3.1121144487287478E-2</v>
      </c>
      <c r="D38" s="265">
        <v>3.0178292945481588E-2</v>
      </c>
      <c r="E38" s="265">
        <v>2.8732790758853481E-2</v>
      </c>
      <c r="F38" s="265">
        <v>2.9238122237359769E-2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30.09.2017&amp;C&amp;8&amp;P&amp;R&amp;8__________________________&amp;"-,Italic"____________________________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election activeCell="B25" sqref="B25"/>
    </sheetView>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8" ht="27.75" customHeight="1">
      <c r="A1" s="257" t="s">
        <v>356</v>
      </c>
      <c r="B1" s="258">
        <v>0</v>
      </c>
      <c r="C1" s="258">
        <v>3</v>
      </c>
      <c r="D1" s="258">
        <v>7</v>
      </c>
      <c r="E1" s="258">
        <v>11</v>
      </c>
      <c r="F1" s="258">
        <v>15</v>
      </c>
    </row>
    <row r="2" spans="1:8" ht="15.75" thickBot="1">
      <c r="A2" s="250" t="s">
        <v>327</v>
      </c>
      <c r="B2" s="251" t="s">
        <v>289</v>
      </c>
      <c r="C2" s="251">
        <v>2016</v>
      </c>
      <c r="D2" s="251">
        <v>2015</v>
      </c>
      <c r="E2" s="251">
        <v>2014</v>
      </c>
      <c r="F2" s="251">
        <v>2013</v>
      </c>
    </row>
    <row r="3" spans="1:8" ht="15.75" thickTop="1">
      <c r="A3" s="275"/>
      <c r="B3" s="276"/>
      <c r="C3" s="276"/>
      <c r="D3" s="276"/>
      <c r="E3" s="276"/>
      <c r="F3" s="276"/>
    </row>
    <row r="4" spans="1:8">
      <c r="A4" s="253" t="s">
        <v>24</v>
      </c>
      <c r="B4" s="255"/>
      <c r="C4" s="255"/>
      <c r="D4" s="255"/>
      <c r="E4" s="255"/>
      <c r="F4" s="255"/>
    </row>
    <row r="5" spans="1:8">
      <c r="A5" s="277" t="s">
        <v>29</v>
      </c>
      <c r="B5" s="259">
        <v>354004</v>
      </c>
      <c r="C5" s="259">
        <v>337416</v>
      </c>
      <c r="D5" s="259">
        <v>324619</v>
      </c>
      <c r="E5" s="259">
        <v>321311</v>
      </c>
      <c r="F5" s="259">
        <v>310491</v>
      </c>
    </row>
    <row r="6" spans="1:8">
      <c r="A6" s="277" t="s">
        <v>357</v>
      </c>
      <c r="B6" s="284">
        <v>396943</v>
      </c>
      <c r="C6" s="284">
        <v>375006</v>
      </c>
      <c r="D6" s="284">
        <v>355731</v>
      </c>
      <c r="E6" s="284">
        <v>326197</v>
      </c>
      <c r="F6" s="284">
        <v>325283</v>
      </c>
    </row>
    <row r="7" spans="1:8">
      <c r="A7" s="253" t="s">
        <v>89</v>
      </c>
      <c r="B7" s="284">
        <v>750947</v>
      </c>
      <c r="C7" s="284">
        <v>712422</v>
      </c>
      <c r="D7" s="284">
        <v>680350</v>
      </c>
      <c r="E7" s="284">
        <v>647508</v>
      </c>
      <c r="F7" s="284">
        <v>635774</v>
      </c>
    </row>
    <row r="8" spans="1:8">
      <c r="A8" s="269"/>
      <c r="B8" s="259"/>
      <c r="C8" s="259"/>
      <c r="D8" s="259"/>
      <c r="E8" s="259"/>
      <c r="F8" s="259"/>
    </row>
    <row r="9" spans="1:8">
      <c r="A9" s="253" t="s">
        <v>358</v>
      </c>
      <c r="B9" s="253"/>
      <c r="C9" s="253"/>
      <c r="D9" s="253"/>
      <c r="E9" s="253"/>
      <c r="F9" s="253"/>
    </row>
    <row r="10" spans="1:8">
      <c r="A10" s="277" t="s">
        <v>31</v>
      </c>
      <c r="B10" s="259">
        <v>14863</v>
      </c>
      <c r="C10" s="259">
        <v>14805</v>
      </c>
      <c r="D10" s="259">
        <v>16840</v>
      </c>
      <c r="E10" s="259">
        <v>17955</v>
      </c>
      <c r="F10" s="259">
        <v>18205</v>
      </c>
    </row>
    <row r="11" spans="1:8">
      <c r="A11" s="277" t="s">
        <v>258</v>
      </c>
      <c r="B11" s="259">
        <v>10078</v>
      </c>
      <c r="C11" s="259">
        <v>11363</v>
      </c>
      <c r="D11" s="259">
        <v>10842</v>
      </c>
      <c r="E11" s="259">
        <v>11065</v>
      </c>
      <c r="F11" s="259">
        <v>11296</v>
      </c>
    </row>
    <row r="12" spans="1:8">
      <c r="A12" s="277" t="s">
        <v>249</v>
      </c>
      <c r="B12" s="259">
        <v>302406</v>
      </c>
      <c r="C12" s="259">
        <v>285784</v>
      </c>
      <c r="D12" s="259">
        <v>271895</v>
      </c>
      <c r="E12" s="259">
        <v>271639</v>
      </c>
      <c r="F12" s="259">
        <v>258065</v>
      </c>
    </row>
    <row r="13" spans="1:8">
      <c r="A13" s="277" t="s">
        <v>33</v>
      </c>
      <c r="B13" s="259">
        <v>33116</v>
      </c>
      <c r="C13" s="259">
        <v>34777</v>
      </c>
      <c r="D13" s="259">
        <v>38058</v>
      </c>
      <c r="E13" s="259">
        <v>33763</v>
      </c>
      <c r="F13" s="259">
        <v>36133</v>
      </c>
    </row>
    <row r="14" spans="1:8">
      <c r="A14" s="277" t="s">
        <v>359</v>
      </c>
      <c r="B14" s="284">
        <v>-6459</v>
      </c>
      <c r="C14" s="284">
        <v>-9313</v>
      </c>
      <c r="D14" s="284">
        <v>-13016</v>
      </c>
      <c r="E14" s="284">
        <v>-13111</v>
      </c>
      <c r="F14" s="284">
        <v>-13208</v>
      </c>
    </row>
    <row r="15" spans="1:8">
      <c r="A15" s="253" t="s">
        <v>360</v>
      </c>
      <c r="B15" s="284">
        <v>354004</v>
      </c>
      <c r="C15" s="284">
        <v>337416</v>
      </c>
      <c r="D15" s="284">
        <v>324619</v>
      </c>
      <c r="E15" s="284">
        <v>321311</v>
      </c>
      <c r="F15" s="284">
        <v>310491</v>
      </c>
      <c r="G15" s="272"/>
      <c r="H15" s="272"/>
    </row>
    <row r="16" spans="1:8">
      <c r="A16" s="247"/>
      <c r="B16" s="259"/>
      <c r="C16" s="259"/>
      <c r="D16" s="259"/>
      <c r="E16" s="259"/>
      <c r="F16" s="259"/>
    </row>
    <row r="17" spans="1:8">
      <c r="A17" s="277" t="s">
        <v>361</v>
      </c>
      <c r="B17" s="259">
        <v>333828</v>
      </c>
      <c r="C17" s="259">
        <v>312259</v>
      </c>
      <c r="D17" s="259">
        <v>291277</v>
      </c>
      <c r="E17" s="259">
        <v>277859</v>
      </c>
      <c r="F17" s="259">
        <v>268485</v>
      </c>
    </row>
    <row r="18" spans="1:8">
      <c r="A18" s="277" t="s">
        <v>350</v>
      </c>
      <c r="B18" s="259">
        <v>18108</v>
      </c>
      <c r="C18" s="259">
        <v>21854</v>
      </c>
      <c r="D18" s="259">
        <v>26532</v>
      </c>
      <c r="E18" s="259">
        <v>32847</v>
      </c>
      <c r="F18" s="259">
        <v>34607</v>
      </c>
    </row>
    <row r="19" spans="1:8">
      <c r="A19" s="277" t="s">
        <v>368</v>
      </c>
      <c r="B19" s="259">
        <v>6754</v>
      </c>
      <c r="C19" s="259">
        <v>10372</v>
      </c>
      <c r="D19" s="259">
        <v>17403</v>
      </c>
      <c r="E19" s="259">
        <v>21621</v>
      </c>
      <c r="F19" s="259">
        <v>19110</v>
      </c>
    </row>
    <row r="20" spans="1:8">
      <c r="A20" s="277" t="s">
        <v>369</v>
      </c>
      <c r="B20" s="284">
        <v>-4686</v>
      </c>
      <c r="C20" s="284">
        <v>-7069</v>
      </c>
      <c r="D20" s="284">
        <v>-10593</v>
      </c>
      <c r="E20" s="284">
        <v>-11016</v>
      </c>
      <c r="F20" s="284">
        <v>-11711</v>
      </c>
    </row>
    <row r="21" spans="1:8">
      <c r="A21" s="253" t="s">
        <v>360</v>
      </c>
      <c r="B21" s="284">
        <v>354004</v>
      </c>
      <c r="C21" s="284">
        <v>337416</v>
      </c>
      <c r="D21" s="284">
        <v>324619</v>
      </c>
      <c r="E21" s="284">
        <v>321311</v>
      </c>
      <c r="F21" s="284">
        <v>310491</v>
      </c>
      <c r="G21" s="272"/>
    </row>
    <row r="22" spans="1:8">
      <c r="A22" s="269"/>
      <c r="B22" s="259"/>
      <c r="C22" s="259"/>
      <c r="D22" s="259"/>
      <c r="E22" s="259"/>
      <c r="F22" s="259"/>
      <c r="G22" s="272"/>
    </row>
    <row r="23" spans="1:8">
      <c r="A23" s="253" t="s">
        <v>393</v>
      </c>
      <c r="B23" s="255"/>
      <c r="C23" s="255"/>
      <c r="D23" s="255"/>
      <c r="E23" s="255"/>
      <c r="F23" s="255"/>
      <c r="G23" s="246"/>
      <c r="H23" s="246"/>
    </row>
    <row r="24" spans="1:8">
      <c r="A24" s="277" t="s">
        <v>321</v>
      </c>
      <c r="B24" s="263">
        <v>0.95632217944921527</v>
      </c>
      <c r="C24" s="263">
        <v>0.8978981874276899</v>
      </c>
      <c r="D24" s="263">
        <v>0.7479170258001494</v>
      </c>
      <c r="E24" s="263">
        <v>0.60640118403404097</v>
      </c>
      <c r="F24" s="263">
        <v>0.69115646258503405</v>
      </c>
      <c r="G24" s="246"/>
      <c r="H24" s="246"/>
    </row>
    <row r="25" spans="1:8">
      <c r="A25" s="277" t="s">
        <v>123</v>
      </c>
      <c r="B25" s="263">
        <v>5.0483704591708721E-2</v>
      </c>
      <c r="C25" s="263">
        <v>6.3439627269692433E-2</v>
      </c>
      <c r="D25" s="263">
        <v>7.9149911101034573E-2</v>
      </c>
      <c r="E25" s="263">
        <v>9.8839396136937416E-2</v>
      </c>
      <c r="F25" s="263">
        <v>0.10740777524658444</v>
      </c>
      <c r="G25" s="246"/>
      <c r="H25" s="246"/>
    </row>
    <row r="26" spans="1:8">
      <c r="A26" s="277" t="s">
        <v>320</v>
      </c>
      <c r="B26" s="263">
        <v>1.8829630042655216E-2</v>
      </c>
      <c r="C26" s="263">
        <v>3.0108713006371829E-2</v>
      </c>
      <c r="D26" s="263">
        <v>5.1916399174253905E-2</v>
      </c>
      <c r="E26" s="263">
        <v>6.5059414371989033E-2</v>
      </c>
      <c r="F26" s="263">
        <v>5.9310618804352552E-2</v>
      </c>
      <c r="G26" s="246"/>
      <c r="H26" s="246"/>
    </row>
    <row r="27" spans="1:8">
      <c r="A27" s="277"/>
      <c r="B27" s="263"/>
      <c r="C27" s="263"/>
      <c r="D27" s="263"/>
      <c r="E27" s="263"/>
      <c r="F27" s="263"/>
      <c r="G27" s="246"/>
      <c r="H27" s="246"/>
    </row>
    <row r="28" spans="1:8">
      <c r="A28" s="280"/>
      <c r="B28" s="263"/>
      <c r="C28" s="263"/>
      <c r="D28" s="263"/>
      <c r="E28" s="263"/>
      <c r="F28" s="263"/>
      <c r="G28" s="246"/>
      <c r="H28" s="246"/>
    </row>
    <row r="29" spans="1:8">
      <c r="A29" s="280"/>
      <c r="G29" s="246"/>
      <c r="H29" s="246"/>
    </row>
    <row r="30" spans="1:8">
      <c r="A30" s="253" t="s">
        <v>370</v>
      </c>
      <c r="B30" s="253"/>
      <c r="C30" s="253"/>
      <c r="D30" s="253"/>
      <c r="E30" s="253"/>
      <c r="F30" s="253"/>
    </row>
    <row r="31" spans="1:8">
      <c r="A31" s="277" t="s">
        <v>31</v>
      </c>
      <c r="B31" s="259">
        <v>20745</v>
      </c>
      <c r="C31" s="259">
        <v>19314</v>
      </c>
      <c r="D31" s="259">
        <v>24248</v>
      </c>
      <c r="E31" s="259">
        <v>24420</v>
      </c>
      <c r="F31" s="259">
        <v>19669</v>
      </c>
      <c r="G31" s="246"/>
      <c r="H31" s="246"/>
    </row>
    <row r="32" spans="1:8">
      <c r="A32" s="277" t="s">
        <v>258</v>
      </c>
      <c r="B32" s="259">
        <v>1177</v>
      </c>
      <c r="C32" s="259">
        <v>1180</v>
      </c>
      <c r="D32" s="259">
        <v>1054</v>
      </c>
      <c r="E32" s="259">
        <v>943</v>
      </c>
      <c r="F32" s="259">
        <v>878</v>
      </c>
      <c r="G32" s="246"/>
      <c r="H32" s="246"/>
    </row>
    <row r="33" spans="1:8">
      <c r="A33" s="277" t="s">
        <v>249</v>
      </c>
      <c r="B33" s="259">
        <v>18300</v>
      </c>
      <c r="C33" s="259">
        <v>16298</v>
      </c>
      <c r="D33" s="259">
        <v>12889</v>
      </c>
      <c r="E33" s="259">
        <v>10406</v>
      </c>
      <c r="F33" s="259">
        <v>8103</v>
      </c>
      <c r="G33" s="246"/>
      <c r="H33" s="246"/>
    </row>
    <row r="34" spans="1:8">
      <c r="A34" s="277" t="s">
        <v>33</v>
      </c>
      <c r="B34" s="259">
        <v>366226</v>
      </c>
      <c r="C34" s="259">
        <v>351739</v>
      </c>
      <c r="D34" s="259">
        <v>334849</v>
      </c>
      <c r="E34" s="259">
        <v>303998</v>
      </c>
      <c r="F34" s="259">
        <v>312651</v>
      </c>
      <c r="G34" s="246"/>
      <c r="H34" s="246"/>
    </row>
    <row r="35" spans="1:8">
      <c r="A35" s="277" t="s">
        <v>359</v>
      </c>
      <c r="B35" s="284">
        <v>-9505</v>
      </c>
      <c r="C35" s="284">
        <v>-13525</v>
      </c>
      <c r="D35" s="284">
        <v>-17309</v>
      </c>
      <c r="E35" s="284">
        <v>-13570</v>
      </c>
      <c r="F35" s="284">
        <v>-16018</v>
      </c>
      <c r="G35" s="246"/>
      <c r="H35" s="246"/>
    </row>
    <row r="36" spans="1:8">
      <c r="A36" s="253" t="s">
        <v>371</v>
      </c>
      <c r="B36" s="284">
        <v>396943</v>
      </c>
      <c r="C36" s="284">
        <v>375006</v>
      </c>
      <c r="D36" s="284">
        <v>355731</v>
      </c>
      <c r="E36" s="284">
        <v>326197</v>
      </c>
      <c r="F36" s="284">
        <v>325283</v>
      </c>
      <c r="G36" s="271"/>
      <c r="H36" s="271">
        <v>0</v>
      </c>
    </row>
    <row r="37" spans="1:8">
      <c r="A37" s="246"/>
      <c r="B37" s="255"/>
      <c r="C37" s="255"/>
      <c r="D37" s="255"/>
      <c r="E37" s="255"/>
      <c r="F37" s="255"/>
      <c r="G37" s="246"/>
      <c r="H37" s="246"/>
    </row>
    <row r="38" spans="1:8">
      <c r="A38" s="277" t="s">
        <v>361</v>
      </c>
      <c r="B38" s="259">
        <v>375121</v>
      </c>
      <c r="C38" s="259">
        <v>358709</v>
      </c>
      <c r="D38" s="259">
        <v>337153</v>
      </c>
      <c r="E38" s="259">
        <v>308588</v>
      </c>
      <c r="F38" s="259">
        <v>304880</v>
      </c>
      <c r="G38" s="246"/>
      <c r="H38" s="246"/>
    </row>
    <row r="39" spans="1:8">
      <c r="A39" s="277" t="s">
        <v>350</v>
      </c>
      <c r="B39" s="259">
        <v>19801</v>
      </c>
      <c r="C39" s="259">
        <v>14251</v>
      </c>
      <c r="D39" s="259">
        <v>17302</v>
      </c>
      <c r="E39" s="259">
        <v>15114</v>
      </c>
      <c r="F39" s="259">
        <v>9789</v>
      </c>
      <c r="G39" s="246"/>
      <c r="H39" s="246"/>
    </row>
    <row r="40" spans="1:8">
      <c r="A40" s="277" t="s">
        <v>368</v>
      </c>
      <c r="B40" s="259">
        <v>9349</v>
      </c>
      <c r="C40" s="259">
        <v>13258</v>
      </c>
      <c r="D40" s="259">
        <v>16024</v>
      </c>
      <c r="E40" s="259">
        <v>13693</v>
      </c>
      <c r="F40" s="259">
        <v>24029</v>
      </c>
      <c r="G40" s="246"/>
      <c r="H40" s="246"/>
    </row>
    <row r="41" spans="1:8">
      <c r="A41" s="277" t="s">
        <v>369</v>
      </c>
      <c r="B41" s="284">
        <v>-7328</v>
      </c>
      <c r="C41" s="284">
        <v>-11212</v>
      </c>
      <c r="D41" s="284">
        <v>-14748</v>
      </c>
      <c r="E41" s="284">
        <v>-11198</v>
      </c>
      <c r="F41" s="284">
        <v>-13415</v>
      </c>
      <c r="G41" s="246"/>
      <c r="H41" s="246"/>
    </row>
    <row r="42" spans="1:8">
      <c r="A42" s="253" t="s">
        <v>371</v>
      </c>
      <c r="B42" s="284">
        <v>396943</v>
      </c>
      <c r="C42" s="284">
        <v>375006</v>
      </c>
      <c r="D42" s="284">
        <v>355731</v>
      </c>
      <c r="E42" s="284">
        <v>326197</v>
      </c>
      <c r="F42" s="284">
        <v>325283</v>
      </c>
      <c r="G42" s="271"/>
      <c r="H42" s="246"/>
    </row>
    <row r="43" spans="1:8">
      <c r="A43" s="269"/>
      <c r="B43" s="255"/>
      <c r="C43" s="255"/>
      <c r="D43" s="255"/>
      <c r="E43" s="255"/>
      <c r="F43" s="255"/>
      <c r="G43" s="246"/>
      <c r="H43" s="246"/>
    </row>
    <row r="44" spans="1:8">
      <c r="A44" s="253" t="s">
        <v>393</v>
      </c>
      <c r="B44" s="255"/>
      <c r="C44" s="255"/>
      <c r="D44" s="255"/>
      <c r="E44" s="255"/>
      <c r="F44" s="255"/>
      <c r="G44" s="246"/>
      <c r="H44" s="246"/>
    </row>
    <row r="45" spans="1:8">
      <c r="A45" s="277" t="s">
        <v>321</v>
      </c>
      <c r="B45" s="263">
        <v>1.0166862766071239</v>
      </c>
      <c r="C45" s="263">
        <v>1.0201387841303364</v>
      </c>
      <c r="D45" s="263">
        <v>1.0801922116824763</v>
      </c>
      <c r="E45" s="263">
        <v>0.99101730811363475</v>
      </c>
      <c r="F45" s="263">
        <v>0.66661117815972371</v>
      </c>
      <c r="G45" s="246"/>
      <c r="H45" s="246"/>
    </row>
    <row r="46" spans="1:8">
      <c r="A46" s="277" t="s">
        <v>123</v>
      </c>
      <c r="B46" s="263">
        <v>4.8979521162784367E-2</v>
      </c>
      <c r="C46" s="263">
        <v>3.6898849872351883E-2</v>
      </c>
      <c r="D46" s="263">
        <v>4.6701702390688812E-2</v>
      </c>
      <c r="E46" s="263">
        <v>4.4796158804961544E-2</v>
      </c>
      <c r="F46" s="263">
        <v>2.890185356866589E-2</v>
      </c>
      <c r="G46" s="246"/>
      <c r="H46" s="246"/>
    </row>
    <row r="47" spans="1:8">
      <c r="A47" s="277" t="s">
        <v>320</v>
      </c>
      <c r="B47" s="263">
        <v>2.3125576655263425E-2</v>
      </c>
      <c r="C47" s="263">
        <v>3.432776307681154E-2</v>
      </c>
      <c r="D47" s="263">
        <v>4.3252114154918364E-2</v>
      </c>
      <c r="E47" s="263">
        <v>4.0584478133937965E-2</v>
      </c>
      <c r="F47" s="263">
        <v>7.0945207825260259E-2</v>
      </c>
      <c r="G47" s="246"/>
      <c r="H47" s="246"/>
    </row>
    <row r="48" spans="1:8">
      <c r="A48" s="246"/>
      <c r="B48" s="246"/>
      <c r="C48" s="246"/>
      <c r="D48" s="246"/>
      <c r="E48" s="246"/>
      <c r="F48" s="246"/>
      <c r="G48" s="246"/>
      <c r="H48" s="246"/>
    </row>
    <row r="49" spans="1:8">
      <c r="A49" s="253" t="s">
        <v>372</v>
      </c>
      <c r="B49" s="246"/>
      <c r="C49" s="246"/>
      <c r="D49" s="246"/>
      <c r="E49" s="246"/>
      <c r="F49" s="246"/>
      <c r="G49" s="246"/>
      <c r="H49" s="246"/>
    </row>
    <row r="50" spans="1:8">
      <c r="A50" s="277" t="s">
        <v>394</v>
      </c>
      <c r="B50" s="265">
        <v>1.6183683803468005E-2</v>
      </c>
      <c r="C50" s="265">
        <v>1.6423737220204477E-2</v>
      </c>
      <c r="D50" s="265">
        <v>1.6189199142048347E-2</v>
      </c>
      <c r="E50" s="265">
        <v>1.7314690202546314E-2</v>
      </c>
      <c r="F50" s="265">
        <v>1.4301392940916063E-2</v>
      </c>
      <c r="G50" s="246"/>
      <c r="H50" s="246"/>
    </row>
    <row r="51" spans="1:8">
      <c r="A51" s="277" t="s">
        <v>177</v>
      </c>
      <c r="B51" s="265">
        <v>4.4225493332795893E-2</v>
      </c>
      <c r="C51" s="265">
        <v>4.6153928203815406E-2</v>
      </c>
      <c r="D51" s="265">
        <v>5.5839946476410544E-2</v>
      </c>
      <c r="E51" s="265">
        <v>5.6352449593343901E-2</v>
      </c>
      <c r="F51" s="265">
        <v>6.084855341348918E-2</v>
      </c>
      <c r="G51" s="246"/>
      <c r="H51" s="246"/>
    </row>
    <row r="52" spans="1:8">
      <c r="A52" s="277" t="s">
        <v>362</v>
      </c>
      <c r="B52" s="265">
        <v>8.9408302955336152E-2</v>
      </c>
      <c r="C52" s="265">
        <v>9.3169175959851303E-2</v>
      </c>
      <c r="D52" s="265">
        <v>9.4059837349008094E-2</v>
      </c>
      <c r="E52" s="265">
        <v>8.4896550244177596E-2</v>
      </c>
      <c r="F52" s="265">
        <v>8.4649366859012004E-2</v>
      </c>
      <c r="G52" s="246"/>
      <c r="H52" s="246"/>
    </row>
    <row r="53" spans="1:8">
      <c r="A53" s="277" t="s">
        <v>363</v>
      </c>
      <c r="B53" s="265">
        <v>7.4040857251544925E-2</v>
      </c>
      <c r="C53" s="265">
        <v>7.6353445011546478E-2</v>
      </c>
      <c r="D53" s="265">
        <v>6.0112838071464114E-2</v>
      </c>
      <c r="E53" s="265">
        <v>7.7511442471880493E-2</v>
      </c>
      <c r="F53" s="265">
        <v>6.966549127990089E-2</v>
      </c>
      <c r="G53" s="246"/>
      <c r="H53" s="246"/>
    </row>
    <row r="54" spans="1:8">
      <c r="A54" s="277" t="s">
        <v>364</v>
      </c>
      <c r="B54" s="265">
        <v>6.7306892929211493E-2</v>
      </c>
      <c r="C54" s="265">
        <v>7.6390777747556038E-2</v>
      </c>
      <c r="D54" s="265">
        <v>8.6587899283447317E-2</v>
      </c>
      <c r="E54" s="265">
        <v>7.1472147199391781E-2</v>
      </c>
      <c r="F54" s="265">
        <v>7.3858762984847046E-2</v>
      </c>
      <c r="G54" s="246"/>
      <c r="H54" s="246"/>
    </row>
    <row r="55" spans="1:8">
      <c r="A55" s="277" t="s">
        <v>365</v>
      </c>
      <c r="B55" s="265">
        <v>1.8806226586688769E-2</v>
      </c>
      <c r="C55" s="265">
        <v>2.3228961669946615E-2</v>
      </c>
      <c r="D55" s="265">
        <v>2.3031447919917018E-2</v>
      </c>
      <c r="E55" s="265">
        <v>2.3746386386140891E-2</v>
      </c>
      <c r="F55" s="265">
        <v>2.6690604796438793E-2</v>
      </c>
      <c r="G55" s="246"/>
      <c r="H55" s="246"/>
    </row>
    <row r="56" spans="1:8">
      <c r="A56" s="277" t="s">
        <v>366</v>
      </c>
      <c r="B56" s="265">
        <v>0.3165366312039764</v>
      </c>
      <c r="C56" s="265">
        <v>0.30638176455843374</v>
      </c>
      <c r="D56" s="265">
        <v>0.28848764937551125</v>
      </c>
      <c r="E56" s="265">
        <v>0.2490090344178518</v>
      </c>
      <c r="F56" s="265">
        <v>0.2551685762858803</v>
      </c>
      <c r="G56" s="246"/>
      <c r="H56" s="246"/>
    </row>
    <row r="57" spans="1:8">
      <c r="A57" s="277" t="s">
        <v>175</v>
      </c>
      <c r="B57" s="265">
        <v>0.20012445111766677</v>
      </c>
      <c r="C57" s="265">
        <v>0.2039300704522061</v>
      </c>
      <c r="D57" s="265">
        <v>0.21322291281895589</v>
      </c>
      <c r="E57" s="265">
        <v>0.23403342152135059</v>
      </c>
      <c r="F57" s="265">
        <v>0.187240034062647</v>
      </c>
      <c r="G57" s="246"/>
      <c r="H57" s="246"/>
    </row>
    <row r="58" spans="1:8">
      <c r="A58" s="277" t="s">
        <v>176</v>
      </c>
      <c r="B58" s="265">
        <v>3.5874168331473284E-2</v>
      </c>
      <c r="C58" s="265">
        <v>1.7383721860450233E-2</v>
      </c>
      <c r="D58" s="265">
        <v>1.6869488461787138E-2</v>
      </c>
      <c r="E58" s="265">
        <v>1.6949879980502579E-2</v>
      </c>
      <c r="F58" s="265">
        <v>5.8306151873906718E-2</v>
      </c>
      <c r="G58" s="246"/>
      <c r="H58" s="246"/>
    </row>
    <row r="59" spans="1:8">
      <c r="A59" s="277" t="s">
        <v>367</v>
      </c>
      <c r="B59" s="285">
        <v>0.13749329248783831</v>
      </c>
      <c r="C59" s="285">
        <v>0.14058175069198892</v>
      </c>
      <c r="D59" s="285">
        <v>0.14557066997253543</v>
      </c>
      <c r="E59" s="285">
        <v>0.16871399798281406</v>
      </c>
      <c r="F59" s="285">
        <v>0.16927106550296203</v>
      </c>
      <c r="G59" s="246"/>
      <c r="H59" s="246"/>
    </row>
    <row r="60" spans="1:8">
      <c r="A60" s="246"/>
      <c r="B60" s="286">
        <v>1</v>
      </c>
      <c r="C60" s="286">
        <v>0.99999733337599928</v>
      </c>
      <c r="D60" s="286">
        <v>0.99997188887108512</v>
      </c>
      <c r="E60" s="286">
        <v>1</v>
      </c>
      <c r="F60" s="286">
        <v>1.0000000000000002</v>
      </c>
      <c r="G60" s="246"/>
      <c r="H60" s="246"/>
    </row>
    <row r="61" spans="1:8">
      <c r="A61" s="280"/>
      <c r="B61" s="246"/>
      <c r="C61" s="246"/>
      <c r="D61" s="246"/>
      <c r="E61" s="246"/>
      <c r="F61" s="246"/>
      <c r="G61" s="246"/>
      <c r="H61" s="246"/>
    </row>
    <row r="62" spans="1:8">
      <c r="A62" s="280"/>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30.09.2017&amp;C&amp;8&amp;P&amp;R&amp;8__________________________&amp;"-,Italic"____________________________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6"/>
  <sheetViews>
    <sheetView zoomScaleNormal="100" zoomScaleSheetLayoutView="85" workbookViewId="0">
      <selection activeCell="B25" sqref="B25"/>
    </sheetView>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378</v>
      </c>
      <c r="B1" s="258">
        <v>0</v>
      </c>
      <c r="C1" s="258">
        <v>3</v>
      </c>
      <c r="D1" s="258">
        <v>7</v>
      </c>
      <c r="E1" s="258">
        <v>11</v>
      </c>
      <c r="F1" s="258">
        <v>15</v>
      </c>
      <c r="G1" s="246"/>
    </row>
    <row r="2" spans="1:7" ht="15.75" thickBot="1">
      <c r="A2" s="250" t="s">
        <v>327</v>
      </c>
      <c r="B2" s="251" t="s">
        <v>289</v>
      </c>
      <c r="C2" s="251">
        <v>2016</v>
      </c>
      <c r="D2" s="251">
        <v>2015</v>
      </c>
      <c r="E2" s="251">
        <v>2014</v>
      </c>
      <c r="F2" s="251">
        <v>2013</v>
      </c>
      <c r="G2" s="246"/>
    </row>
    <row r="3" spans="1:7" ht="15.75" thickTop="1">
      <c r="A3" s="275"/>
      <c r="B3" s="276"/>
      <c r="C3" s="276"/>
      <c r="D3" s="276"/>
      <c r="E3" s="276"/>
      <c r="F3" s="276"/>
      <c r="G3" s="246"/>
    </row>
    <row r="4" spans="1:7">
      <c r="A4" s="253" t="s">
        <v>411</v>
      </c>
      <c r="B4" s="276"/>
      <c r="C4" s="276"/>
      <c r="D4" s="276"/>
      <c r="E4" s="276"/>
      <c r="F4" s="276"/>
      <c r="G4" s="246"/>
    </row>
    <row r="5" spans="1:7">
      <c r="A5" s="248" t="s">
        <v>53</v>
      </c>
      <c r="B5" s="273">
        <v>221710</v>
      </c>
      <c r="C5" s="273">
        <v>211384</v>
      </c>
      <c r="D5" s="273">
        <v>201894.51223531002</v>
      </c>
      <c r="E5" s="273">
        <v>162211.78242742998</v>
      </c>
      <c r="F5" s="273">
        <v>144946.62617100001</v>
      </c>
      <c r="G5" s="246"/>
    </row>
    <row r="6" spans="1:7">
      <c r="A6" s="277" t="s">
        <v>415</v>
      </c>
      <c r="B6" s="279">
        <v>-174</v>
      </c>
      <c r="C6" s="279">
        <v>-171.85406631999999</v>
      </c>
      <c r="D6" s="279">
        <v>-9108.2969601700006</v>
      </c>
      <c r="E6" s="279">
        <v>-1500.54528484</v>
      </c>
      <c r="F6" s="279">
        <v>-4857.9041979499998</v>
      </c>
      <c r="G6" s="246"/>
    </row>
    <row r="7" spans="1:7">
      <c r="A7" s="277" t="s">
        <v>17</v>
      </c>
      <c r="B7" s="279">
        <v>-12755</v>
      </c>
      <c r="C7" s="279">
        <v>-11057</v>
      </c>
      <c r="D7" s="279">
        <v>-9285</v>
      </c>
      <c r="E7" s="279">
        <v>-9596</v>
      </c>
      <c r="F7" s="279">
        <v>-5383</v>
      </c>
      <c r="G7" s="246"/>
    </row>
    <row r="8" spans="1:7">
      <c r="A8" s="277" t="s">
        <v>109</v>
      </c>
      <c r="B8" s="279">
        <v>-286</v>
      </c>
      <c r="C8" s="279">
        <v>-288</v>
      </c>
      <c r="D8" s="279">
        <v>-205</v>
      </c>
      <c r="E8" s="279">
        <v>-655</v>
      </c>
      <c r="F8" s="279">
        <v>-818</v>
      </c>
      <c r="G8" s="246"/>
    </row>
    <row r="9" spans="1:7">
      <c r="A9" s="277" t="s">
        <v>376</v>
      </c>
      <c r="B9" s="287">
        <v>-684</v>
      </c>
      <c r="C9" s="287">
        <v>-149</v>
      </c>
      <c r="D9" s="287">
        <v>-3151</v>
      </c>
      <c r="E9" s="287">
        <v>-111</v>
      </c>
      <c r="F9" s="287">
        <v>-119</v>
      </c>
      <c r="G9" s="246"/>
    </row>
    <row r="10" spans="1:7">
      <c r="A10" s="253" t="s">
        <v>408</v>
      </c>
      <c r="B10" s="287">
        <v>207811</v>
      </c>
      <c r="C10" s="287">
        <v>199718.14593368</v>
      </c>
      <c r="D10" s="287">
        <v>180145.21527514001</v>
      </c>
      <c r="E10" s="287">
        <v>150349.23714258999</v>
      </c>
      <c r="F10" s="287">
        <v>133768.72197305001</v>
      </c>
      <c r="G10" s="246"/>
    </row>
    <row r="11" spans="1:7">
      <c r="A11" s="277" t="s">
        <v>415</v>
      </c>
      <c r="B11" s="287">
        <v>174</v>
      </c>
      <c r="C11" s="287">
        <v>171.85406631999999</v>
      </c>
      <c r="D11" s="287">
        <v>9108.2969601700006</v>
      </c>
      <c r="E11" s="287">
        <v>1500.54528484</v>
      </c>
      <c r="F11" s="287">
        <v>4857.9041979499998</v>
      </c>
      <c r="G11" s="246"/>
    </row>
    <row r="12" spans="1:7">
      <c r="A12" s="253" t="s">
        <v>128</v>
      </c>
      <c r="B12" s="287">
        <v>207985</v>
      </c>
      <c r="C12" s="287">
        <v>199890</v>
      </c>
      <c r="D12" s="287">
        <v>189253.51223531002</v>
      </c>
      <c r="E12" s="287">
        <v>151849.78242742998</v>
      </c>
      <c r="F12" s="287">
        <v>138626.62617100001</v>
      </c>
      <c r="G12" s="246"/>
    </row>
    <row r="13" spans="1:7">
      <c r="A13" s="277" t="s">
        <v>377</v>
      </c>
      <c r="B13" s="279">
        <v>0</v>
      </c>
      <c r="C13" s="279">
        <v>0</v>
      </c>
      <c r="D13" s="273">
        <v>10364.867906790001</v>
      </c>
      <c r="E13" s="273">
        <v>31639.005507000002</v>
      </c>
      <c r="F13" s="273">
        <v>31918.420891999998</v>
      </c>
      <c r="G13" s="246"/>
    </row>
    <row r="14" spans="1:7">
      <c r="A14" s="277" t="s">
        <v>407</v>
      </c>
      <c r="B14" s="279">
        <v>0</v>
      </c>
      <c r="C14" s="279">
        <v>0</v>
      </c>
      <c r="D14" s="279">
        <v>-771</v>
      </c>
      <c r="E14" s="279">
        <v>0</v>
      </c>
      <c r="F14" s="279">
        <v>0</v>
      </c>
      <c r="G14" s="246"/>
    </row>
    <row r="15" spans="1:7" s="245" customFormat="1">
      <c r="A15" s="277" t="s">
        <v>376</v>
      </c>
      <c r="B15" s="279">
        <v>0</v>
      </c>
      <c r="C15" s="279">
        <v>0</v>
      </c>
      <c r="D15" s="279">
        <v>-3118</v>
      </c>
      <c r="E15" s="279">
        <v>-101</v>
      </c>
      <c r="F15" s="279">
        <v>-105.962514257886</v>
      </c>
      <c r="G15" s="246"/>
    </row>
    <row r="16" spans="1:7" s="245" customFormat="1">
      <c r="A16" s="277" t="s">
        <v>414</v>
      </c>
      <c r="B16" s="279">
        <v>3950</v>
      </c>
      <c r="C16" s="279">
        <v>4557</v>
      </c>
      <c r="D16" s="279">
        <v>0</v>
      </c>
      <c r="E16" s="279">
        <v>0</v>
      </c>
      <c r="F16" s="279">
        <v>0</v>
      </c>
      <c r="G16" s="246"/>
    </row>
    <row r="17" spans="1:7" s="245" customFormat="1">
      <c r="A17" s="253" t="s">
        <v>410</v>
      </c>
      <c r="B17" s="290">
        <v>3950</v>
      </c>
      <c r="C17" s="290">
        <v>4557</v>
      </c>
      <c r="D17" s="290">
        <v>6475.8679067900011</v>
      </c>
      <c r="E17" s="290">
        <v>31538.005507000002</v>
      </c>
      <c r="F17" s="290">
        <v>31812.458377742114</v>
      </c>
      <c r="G17" s="246"/>
    </row>
    <row r="18" spans="1:7">
      <c r="A18" s="253" t="s">
        <v>322</v>
      </c>
      <c r="B18" s="288">
        <v>211935</v>
      </c>
      <c r="C18" s="288">
        <v>204447</v>
      </c>
      <c r="D18" s="288">
        <v>195729.38014210001</v>
      </c>
      <c r="E18" s="288">
        <v>183387.78793442997</v>
      </c>
      <c r="F18" s="288">
        <v>170439.08454874213</v>
      </c>
      <c r="G18" s="246"/>
    </row>
    <row r="19" spans="1:7">
      <c r="A19" s="247"/>
      <c r="B19" s="265"/>
      <c r="C19" s="265"/>
      <c r="D19" s="265"/>
      <c r="E19" s="265"/>
      <c r="F19" s="265"/>
      <c r="G19" s="246"/>
    </row>
    <row r="20" spans="1:7">
      <c r="A20" s="253" t="s">
        <v>26</v>
      </c>
      <c r="B20" s="255"/>
      <c r="C20" s="255"/>
      <c r="D20" s="255"/>
      <c r="E20" s="255"/>
      <c r="F20" s="255"/>
      <c r="G20" s="246"/>
    </row>
    <row r="21" spans="1:7">
      <c r="A21" s="277" t="s">
        <v>413</v>
      </c>
      <c r="B21" s="273">
        <v>609559</v>
      </c>
      <c r="C21" s="273">
        <v>577661</v>
      </c>
      <c r="D21" s="273">
        <v>681034</v>
      </c>
      <c r="E21" s="273">
        <v>591994</v>
      </c>
      <c r="F21" s="273">
        <v>608029</v>
      </c>
      <c r="G21" s="246"/>
    </row>
    <row r="22" spans="1:7">
      <c r="A22" s="244" t="s">
        <v>417</v>
      </c>
      <c r="B22" s="273">
        <v>65359</v>
      </c>
      <c r="C22" s="279">
        <v>62524</v>
      </c>
      <c r="D22" s="279">
        <v>0</v>
      </c>
      <c r="E22" s="279">
        <v>0</v>
      </c>
      <c r="F22" s="279">
        <v>0</v>
      </c>
      <c r="G22" s="246"/>
    </row>
    <row r="23" spans="1:7">
      <c r="A23" s="247" t="s">
        <v>426</v>
      </c>
      <c r="B23" s="273">
        <v>6268</v>
      </c>
      <c r="C23" s="273">
        <v>5550</v>
      </c>
      <c r="D23" s="279">
        <v>0</v>
      </c>
      <c r="E23" s="279">
        <v>0</v>
      </c>
      <c r="F23" s="279">
        <v>0</v>
      </c>
      <c r="G23" s="246"/>
    </row>
    <row r="24" spans="1:7">
      <c r="A24" s="277" t="s">
        <v>420</v>
      </c>
      <c r="B24" s="273">
        <v>4250</v>
      </c>
      <c r="C24" s="273">
        <v>5449</v>
      </c>
      <c r="D24" s="273">
        <v>38401</v>
      </c>
      <c r="E24" s="273">
        <v>18915</v>
      </c>
      <c r="F24" s="273">
        <v>31703</v>
      </c>
      <c r="G24" s="246"/>
    </row>
    <row r="25" spans="1:7">
      <c r="A25" s="277" t="s">
        <v>39</v>
      </c>
      <c r="B25" s="273">
        <v>8237</v>
      </c>
      <c r="C25" s="273">
        <v>12966</v>
      </c>
      <c r="D25" s="273">
        <v>7035</v>
      </c>
      <c r="E25" s="273">
        <v>2890</v>
      </c>
      <c r="F25" s="273">
        <v>4993</v>
      </c>
      <c r="G25" s="246"/>
    </row>
    <row r="26" spans="1:7">
      <c r="A26" s="277" t="s">
        <v>421</v>
      </c>
      <c r="B26" s="273">
        <v>2583</v>
      </c>
      <c r="C26" s="273">
        <v>2678</v>
      </c>
      <c r="D26" s="279">
        <v>0</v>
      </c>
      <c r="E26" s="279">
        <v>0</v>
      </c>
      <c r="F26" s="279">
        <v>0</v>
      </c>
      <c r="G26" s="246"/>
    </row>
    <row r="27" spans="1:7">
      <c r="A27" s="277" t="s">
        <v>40</v>
      </c>
      <c r="B27" s="288">
        <v>86490</v>
      </c>
      <c r="C27" s="288">
        <v>86490</v>
      </c>
      <c r="D27" s="288">
        <v>81441</v>
      </c>
      <c r="E27" s="288">
        <v>82211</v>
      </c>
      <c r="F27" s="288">
        <v>76097</v>
      </c>
      <c r="G27" s="246"/>
    </row>
    <row r="28" spans="1:7">
      <c r="A28" s="253" t="s">
        <v>396</v>
      </c>
      <c r="B28" s="288">
        <v>782746</v>
      </c>
      <c r="C28" s="288">
        <v>753318</v>
      </c>
      <c r="D28" s="288">
        <v>807911</v>
      </c>
      <c r="E28" s="288">
        <v>696010</v>
      </c>
      <c r="F28" s="288">
        <v>720822</v>
      </c>
      <c r="G28" s="246"/>
    </row>
    <row r="29" spans="1:7">
      <c r="A29" s="267"/>
      <c r="B29" s="273"/>
      <c r="C29" s="273"/>
      <c r="D29" s="273"/>
      <c r="E29" s="273"/>
      <c r="F29" s="273"/>
      <c r="G29" s="246"/>
    </row>
    <row r="30" spans="1:7">
      <c r="A30" s="253" t="s">
        <v>380</v>
      </c>
      <c r="B30" s="262"/>
      <c r="C30" s="265"/>
      <c r="D30" s="265"/>
      <c r="E30" s="265"/>
      <c r="F30" s="265"/>
      <c r="G30" s="246"/>
    </row>
    <row r="31" spans="1:7">
      <c r="A31" s="277" t="s">
        <v>427</v>
      </c>
      <c r="B31" s="265">
        <v>0.26558871577567944</v>
      </c>
      <c r="C31" s="265">
        <v>0.26511788899580446</v>
      </c>
      <c r="D31" s="265">
        <v>0.223</v>
      </c>
      <c r="E31" s="265">
        <v>0.216</v>
      </c>
      <c r="F31" s="279">
        <v>0</v>
      </c>
      <c r="G31" s="278"/>
    </row>
    <row r="32" spans="1:7">
      <c r="A32" s="277" t="s">
        <v>102</v>
      </c>
      <c r="B32" s="265">
        <v>0.26600000000000001</v>
      </c>
      <c r="C32" s="265">
        <v>0.26600000000000001</v>
      </c>
      <c r="D32" s="265">
        <v>0.23400000000000001</v>
      </c>
      <c r="E32" s="265">
        <v>0.218</v>
      </c>
      <c r="F32" s="265">
        <v>0.192</v>
      </c>
      <c r="G32" s="246"/>
    </row>
    <row r="33" spans="1:7">
      <c r="A33" s="277" t="s">
        <v>404</v>
      </c>
      <c r="B33" s="265">
        <v>0.27100000000000002</v>
      </c>
      <c r="C33" s="265">
        <v>0.27100000000000002</v>
      </c>
      <c r="D33" s="265">
        <v>0.24199999999999999</v>
      </c>
      <c r="E33" s="265">
        <v>0.26300000000000001</v>
      </c>
      <c r="F33" s="265">
        <v>0.23599999999999999</v>
      </c>
      <c r="G33" s="246"/>
    </row>
    <row r="34" spans="1:7">
      <c r="A34" s="277"/>
      <c r="B34" s="265"/>
      <c r="C34" s="265"/>
      <c r="D34" s="265"/>
      <c r="E34" s="265"/>
      <c r="F34" s="265"/>
      <c r="G34" s="246"/>
    </row>
    <row r="35" spans="1:7">
      <c r="A35" s="253" t="s">
        <v>382</v>
      </c>
      <c r="B35" s="265"/>
      <c r="C35" s="265"/>
      <c r="D35" s="265"/>
      <c r="E35" s="265"/>
      <c r="F35" s="265"/>
      <c r="G35" s="246"/>
    </row>
    <row r="36" spans="1:7">
      <c r="A36" s="277" t="s">
        <v>383</v>
      </c>
      <c r="B36" s="273">
        <v>1127094</v>
      </c>
      <c r="C36" s="273">
        <v>1011735</v>
      </c>
      <c r="D36" s="273">
        <v>982348</v>
      </c>
      <c r="E36" s="273">
        <v>912303</v>
      </c>
      <c r="F36" s="273">
        <v>921079</v>
      </c>
      <c r="G36" s="246"/>
    </row>
    <row r="37" spans="1:7">
      <c r="A37" s="277" t="s">
        <v>384</v>
      </c>
      <c r="B37" s="273">
        <v>12802</v>
      </c>
      <c r="C37" s="273">
        <v>8226</v>
      </c>
      <c r="D37" s="273">
        <v>3789</v>
      </c>
      <c r="E37" s="273">
        <v>1348</v>
      </c>
      <c r="F37" s="273">
        <v>1929</v>
      </c>
      <c r="G37" s="246"/>
    </row>
    <row r="38" spans="1:7">
      <c r="A38" s="277" t="s">
        <v>385</v>
      </c>
      <c r="B38" s="273">
        <v>10987</v>
      </c>
      <c r="C38" s="273">
        <v>9330</v>
      </c>
      <c r="D38" s="273">
        <v>16287</v>
      </c>
      <c r="E38" s="273">
        <v>10044</v>
      </c>
      <c r="F38" s="273">
        <v>10381</v>
      </c>
      <c r="G38" s="246"/>
    </row>
    <row r="39" spans="1:7">
      <c r="A39" s="277" t="s">
        <v>386</v>
      </c>
      <c r="B39" s="288">
        <v>97323</v>
      </c>
      <c r="C39" s="288">
        <v>83156</v>
      </c>
      <c r="D39" s="288">
        <v>127675</v>
      </c>
      <c r="E39" s="288">
        <v>59922</v>
      </c>
      <c r="F39" s="288">
        <v>25199</v>
      </c>
      <c r="G39" s="246"/>
    </row>
    <row r="40" spans="1:7">
      <c r="A40" s="253" t="s">
        <v>387</v>
      </c>
      <c r="B40" s="289">
        <v>1248206</v>
      </c>
      <c r="C40" s="289">
        <v>1112447</v>
      </c>
      <c r="D40" s="289">
        <v>1130099</v>
      </c>
      <c r="E40" s="289">
        <v>983617</v>
      </c>
      <c r="F40" s="289">
        <v>958588</v>
      </c>
      <c r="G40" s="246"/>
    </row>
    <row r="41" spans="1:7">
      <c r="A41" s="253" t="s">
        <v>128</v>
      </c>
      <c r="B41" s="288">
        <v>207985</v>
      </c>
      <c r="C41" s="288">
        <v>199890</v>
      </c>
      <c r="D41" s="288">
        <v>189253.51223531002</v>
      </c>
      <c r="E41" s="288">
        <v>151849.78242742998</v>
      </c>
      <c r="F41" s="288">
        <v>138626.62617100001</v>
      </c>
      <c r="G41" s="246"/>
    </row>
    <row r="42" spans="1:7">
      <c r="A42" s="253" t="s">
        <v>382</v>
      </c>
      <c r="B42" s="278">
        <v>0.16662634212621955</v>
      </c>
      <c r="C42" s="278">
        <v>0.17981890373204296</v>
      </c>
      <c r="D42" s="278">
        <v>0.16746585918578816</v>
      </c>
      <c r="E42" s="278">
        <v>0.15437919434088676</v>
      </c>
      <c r="F42" s="278">
        <v>0.14461534315236799</v>
      </c>
      <c r="G42" s="246"/>
    </row>
    <row r="43" spans="1:7">
      <c r="A43" s="266"/>
      <c r="B43" s="265"/>
      <c r="C43" s="265"/>
      <c r="D43" s="265"/>
      <c r="E43" s="265"/>
      <c r="F43" s="265"/>
      <c r="G43" s="246"/>
    </row>
    <row r="44" spans="1:7">
      <c r="A44" s="253" t="s">
        <v>381</v>
      </c>
      <c r="B44" s="265"/>
      <c r="C44" s="265"/>
      <c r="D44" s="265"/>
      <c r="E44" s="265"/>
      <c r="F44" s="265"/>
      <c r="G44" s="246"/>
    </row>
    <row r="45" spans="1:7">
      <c r="A45" s="277" t="s">
        <v>34</v>
      </c>
      <c r="B45" s="274">
        <v>1.8193565423438231E-2</v>
      </c>
      <c r="C45" s="274">
        <v>2.8608936588348441E-2</v>
      </c>
      <c r="D45" s="274">
        <v>7.0181291982509969E-2</v>
      </c>
      <c r="E45" s="274">
        <v>4.0049255191697206E-2</v>
      </c>
      <c r="F45" s="274">
        <v>1.8596379702454559E-2</v>
      </c>
      <c r="G45" s="246"/>
    </row>
    <row r="46" spans="1:7">
      <c r="A46" s="277" t="s">
        <v>318</v>
      </c>
      <c r="B46" s="274">
        <v>0.68370891083149987</v>
      </c>
      <c r="C46" s="274">
        <v>0.7271231209751724</v>
      </c>
      <c r="D46" s="274">
        <v>0.79908655264680195</v>
      </c>
      <c r="E46" s="274">
        <v>0.7454042932064997</v>
      </c>
      <c r="F46" s="274">
        <v>0.76777173826612244</v>
      </c>
      <c r="G46" s="246"/>
    </row>
    <row r="47" spans="1:7">
      <c r="G47" s="246"/>
    </row>
    <row r="48" spans="1:7">
      <c r="A48" s="280" t="s">
        <v>424</v>
      </c>
      <c r="G48" s="246"/>
    </row>
    <row r="49" spans="1:7">
      <c r="A49" s="280" t="s">
        <v>428</v>
      </c>
      <c r="G49" s="246"/>
    </row>
    <row r="50" spans="1:7">
      <c r="G50" s="246"/>
    </row>
    <row r="51" spans="1:7">
      <c r="G51" s="246"/>
    </row>
    <row r="52" spans="1:7">
      <c r="G52" s="246"/>
    </row>
    <row r="53" spans="1:7">
      <c r="G53" s="246"/>
    </row>
    <row r="54" spans="1:7">
      <c r="G54" s="246"/>
    </row>
    <row r="55" spans="1:7">
      <c r="G55" s="246"/>
    </row>
    <row r="56" spans="1:7">
      <c r="A56" s="266"/>
      <c r="B56" s="265"/>
      <c r="C56" s="265"/>
      <c r="D56" s="265"/>
      <c r="E56" s="265"/>
      <c r="F56" s="265"/>
      <c r="G56" s="246"/>
    </row>
    <row r="57" spans="1:7">
      <c r="A57" s="246"/>
      <c r="B57" s="263"/>
      <c r="C57" s="263"/>
      <c r="D57" s="263"/>
      <c r="E57" s="263"/>
      <c r="F57" s="263"/>
      <c r="G57" s="246"/>
    </row>
    <row r="58" spans="1:7">
      <c r="A58" s="267"/>
      <c r="B58" s="262"/>
      <c r="C58" s="262"/>
      <c r="D58" s="262"/>
      <c r="E58" s="262"/>
      <c r="F58" s="262"/>
      <c r="G58" s="246"/>
    </row>
    <row r="59" spans="1:7">
      <c r="A59" s="266"/>
      <c r="B59" s="265"/>
      <c r="C59" s="265"/>
      <c r="D59" s="265"/>
      <c r="E59" s="265"/>
      <c r="F59" s="265"/>
      <c r="G59" s="246"/>
    </row>
    <row r="60" spans="1:7">
      <c r="A60" s="266"/>
      <c r="B60" s="265"/>
      <c r="C60" s="265"/>
      <c r="D60" s="265"/>
      <c r="E60" s="265"/>
      <c r="F60" s="265"/>
      <c r="G60" s="246"/>
    </row>
    <row r="61" spans="1:7">
      <c r="A61" s="266"/>
      <c r="B61" s="265"/>
      <c r="C61" s="265"/>
      <c r="D61" s="265"/>
      <c r="E61" s="265"/>
      <c r="F61" s="265"/>
      <c r="G61" s="246"/>
    </row>
    <row r="62" spans="1:7">
      <c r="A62" s="246"/>
      <c r="B62" s="246"/>
      <c r="C62" s="246"/>
      <c r="D62" s="246"/>
      <c r="E62" s="246"/>
      <c r="F62" s="246"/>
      <c r="G62" s="246"/>
    </row>
    <row r="63" spans="1:7">
      <c r="A63" s="246"/>
      <c r="B63" s="246"/>
      <c r="C63" s="246"/>
      <c r="D63" s="246"/>
      <c r="E63" s="246"/>
      <c r="F63" s="246"/>
      <c r="G63" s="246"/>
    </row>
    <row r="64" spans="1:7">
      <c r="A64" s="246"/>
      <c r="B64" s="246"/>
      <c r="C64" s="246"/>
      <c r="D64" s="246"/>
      <c r="E64" s="246"/>
      <c r="F64" s="246"/>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sheetData>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30.09.2017&amp;C&amp;8&amp;P&amp;R&amp;8__________________________&amp;"-,Italic"____________________________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election activeCell="B25" sqref="B25"/>
    </sheetView>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345</v>
      </c>
      <c r="B1" s="258"/>
      <c r="C1" s="258"/>
      <c r="D1" s="258"/>
      <c r="E1" s="258"/>
      <c r="F1" s="258"/>
      <c r="G1" s="258"/>
      <c r="H1" s="258"/>
      <c r="I1" s="258"/>
      <c r="J1" s="258"/>
      <c r="K1" s="246"/>
    </row>
    <row r="2" spans="1:11" ht="15.75" thickBot="1">
      <c r="A2" s="250" t="s">
        <v>327</v>
      </c>
      <c r="B2" s="251" t="s">
        <v>282</v>
      </c>
      <c r="C2" s="251" t="s">
        <v>281</v>
      </c>
      <c r="D2" s="251" t="s">
        <v>280</v>
      </c>
      <c r="E2" s="251" t="s">
        <v>279</v>
      </c>
      <c r="F2" s="251" t="s">
        <v>278</v>
      </c>
      <c r="G2" s="251" t="s">
        <v>277</v>
      </c>
      <c r="H2" s="251" t="s">
        <v>276</v>
      </c>
      <c r="I2" s="251" t="s">
        <v>275</v>
      </c>
      <c r="J2" s="251" t="s">
        <v>274</v>
      </c>
      <c r="K2" s="246"/>
    </row>
    <row r="3" spans="1:11" ht="15.75" thickTop="1">
      <c r="A3" s="275"/>
      <c r="B3" s="276"/>
      <c r="C3" s="276"/>
      <c r="D3" s="276"/>
      <c r="E3" s="276"/>
      <c r="F3" s="276"/>
      <c r="G3" s="276"/>
      <c r="H3" s="276"/>
      <c r="I3" s="276"/>
      <c r="J3" s="276"/>
      <c r="K3" s="246"/>
    </row>
    <row r="4" spans="1:11">
      <c r="A4" s="253" t="s">
        <v>119</v>
      </c>
      <c r="B4" s="255"/>
      <c r="C4" s="255"/>
      <c r="D4" s="255"/>
      <c r="E4" s="255"/>
      <c r="F4" s="255"/>
      <c r="G4" s="255"/>
      <c r="H4" s="255"/>
      <c r="I4" s="255"/>
      <c r="J4" s="255"/>
      <c r="K4" s="246"/>
    </row>
    <row r="5" spans="1:11">
      <c r="A5" s="277" t="s">
        <v>130</v>
      </c>
      <c r="B5" s="265">
        <v>-2.0384455258483456E-3</v>
      </c>
      <c r="C5" s="265">
        <v>0.13034948044468969</v>
      </c>
      <c r="D5" s="265">
        <v>6.2915767060052627E-2</v>
      </c>
      <c r="E5" s="265">
        <v>8.5604926379511906E-2</v>
      </c>
      <c r="F5" s="265">
        <v>0.14428314656056021</v>
      </c>
      <c r="G5" s="265">
        <v>0.13302881982792378</v>
      </c>
      <c r="H5" s="265">
        <v>5.67303113352879E-2</v>
      </c>
      <c r="I5" s="265">
        <v>0.51571535146453207</v>
      </c>
      <c r="J5" s="265">
        <v>0.14152246949547051</v>
      </c>
      <c r="K5" s="246"/>
    </row>
    <row r="6" spans="1:11">
      <c r="A6" s="277" t="s">
        <v>131</v>
      </c>
      <c r="B6" s="265">
        <v>-3.9795649809759581E-4</v>
      </c>
      <c r="C6" s="265">
        <v>2.5576490358687476E-2</v>
      </c>
      <c r="D6" s="265">
        <v>1.2496166082290427E-2</v>
      </c>
      <c r="E6" s="265">
        <v>1.7377008088577117E-2</v>
      </c>
      <c r="F6" s="265">
        <v>2.9252321518111746E-2</v>
      </c>
      <c r="G6" s="265">
        <v>2.6923818672814015E-2</v>
      </c>
      <c r="H6" s="265">
        <v>1.1355863854183301E-2</v>
      </c>
      <c r="I6" s="265">
        <v>9.9667987219723031E-2</v>
      </c>
      <c r="J6" s="265">
        <v>2.4705974059912261E-2</v>
      </c>
      <c r="K6" s="246"/>
    </row>
    <row r="7" spans="1:11">
      <c r="A7" s="277" t="s">
        <v>347</v>
      </c>
      <c r="B7" s="265">
        <v>-5.8791471074466162E-4</v>
      </c>
      <c r="C7" s="265">
        <v>3.7972056838489164E-2</v>
      </c>
      <c r="D7" s="265">
        <v>1.7910858903344578E-2</v>
      </c>
      <c r="E7" s="265">
        <v>2.3672554090236424E-2</v>
      </c>
      <c r="F7" s="265">
        <v>3.9934135299512667E-2</v>
      </c>
      <c r="G7" s="265">
        <v>3.7207943214055253E-2</v>
      </c>
      <c r="H7" s="265">
        <v>1.4942720865775961E-2</v>
      </c>
      <c r="I7" s="265">
        <v>0.12548932464800924</v>
      </c>
      <c r="J7" s="265">
        <v>3.3134903175769281E-2</v>
      </c>
      <c r="K7" s="246"/>
    </row>
    <row r="8" spans="1:11">
      <c r="A8" s="277" t="s">
        <v>348</v>
      </c>
      <c r="B8" s="264">
        <v>-5.6957282038471148E-2</v>
      </c>
      <c r="C8" s="264">
        <v>3.5550788202949266</v>
      </c>
      <c r="D8" s="264">
        <v>1.6752713029999995</v>
      </c>
      <c r="E8" s="264">
        <v>2.185507785</v>
      </c>
      <c r="F8" s="264">
        <v>3.7508114856429464</v>
      </c>
      <c r="G8" s="264">
        <v>3.3869597801648763</v>
      </c>
      <c r="H8" s="264">
        <v>1.2416895776055985</v>
      </c>
      <c r="I8" s="264">
        <v>8.2050000000000001</v>
      </c>
      <c r="J8" s="264">
        <v>3.1315</v>
      </c>
      <c r="K8" s="246"/>
    </row>
    <row r="9" spans="1:11">
      <c r="A9" s="277" t="s">
        <v>337</v>
      </c>
      <c r="B9" s="264">
        <v>-0.15488383712215839</v>
      </c>
      <c r="C9" s="264">
        <v>3.4186129367658089</v>
      </c>
      <c r="D9" s="264">
        <v>1.6017713029999996</v>
      </c>
      <c r="E9" s="264">
        <v>2.0265077849999997</v>
      </c>
      <c r="F9" s="264">
        <v>3.6484394506866415</v>
      </c>
      <c r="G9" s="264">
        <v>3.2575568323757182</v>
      </c>
      <c r="H9" s="264">
        <v>1.1897025743564109</v>
      </c>
      <c r="I9" s="264">
        <v>8.1635000000000009</v>
      </c>
      <c r="J9" s="264">
        <v>3.1240000000000001</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7" t="s">
        <v>388</v>
      </c>
      <c r="B12" s="265">
        <v>2.7355629820568498E-2</v>
      </c>
      <c r="C12" s="265">
        <v>3.0885017973235077E-2</v>
      </c>
      <c r="D12" s="265">
        <v>2.8277391045355475E-2</v>
      </c>
      <c r="E12" s="265">
        <v>3.2430325616160077E-2</v>
      </c>
      <c r="F12" s="265">
        <v>3.0803071192459612E-2</v>
      </c>
      <c r="G12" s="265">
        <v>3.0765289609652243E-2</v>
      </c>
      <c r="H12" s="265">
        <v>3.1450070923791373E-2</v>
      </c>
      <c r="I12" s="265">
        <v>2.9312200899661814E-2</v>
      </c>
      <c r="J12" s="265">
        <v>3.1247494483804386E-2</v>
      </c>
      <c r="K12" s="246"/>
    </row>
    <row r="13" spans="1:11">
      <c r="A13" s="277" t="s">
        <v>349</v>
      </c>
      <c r="B13" s="265">
        <v>2.5536418388702287E-2</v>
      </c>
      <c r="C13" s="265">
        <v>2.906420285592674E-2</v>
      </c>
      <c r="D13" s="265">
        <v>2.6571736043893426E-2</v>
      </c>
      <c r="E13" s="265">
        <v>3.024144103930311E-2</v>
      </c>
      <c r="F13" s="265">
        <v>2.8670583876720748E-2</v>
      </c>
      <c r="G13" s="265">
        <v>2.8505361004240375E-2</v>
      </c>
      <c r="H13" s="265">
        <v>2.852646520829917E-2</v>
      </c>
      <c r="I13" s="265">
        <v>2.6547639800467263E-2</v>
      </c>
      <c r="J13" s="265">
        <v>2.8673264165985094E-2</v>
      </c>
      <c r="K13" s="246"/>
    </row>
    <row r="14" spans="1:11">
      <c r="A14" s="266"/>
      <c r="B14" s="265"/>
      <c r="C14" s="265"/>
      <c r="D14" s="265"/>
      <c r="E14" s="265"/>
      <c r="F14" s="265"/>
      <c r="G14" s="265"/>
      <c r="H14" s="265"/>
      <c r="I14" s="265"/>
      <c r="J14" s="265"/>
      <c r="K14" s="246"/>
    </row>
    <row r="15" spans="1:11">
      <c r="A15" s="253" t="s">
        <v>120</v>
      </c>
      <c r="B15" s="265"/>
      <c r="C15" s="265"/>
      <c r="D15" s="265"/>
      <c r="E15" s="265"/>
      <c r="F15" s="265"/>
      <c r="G15" s="265"/>
      <c r="H15" s="265"/>
      <c r="I15" s="265"/>
      <c r="J15" s="265"/>
      <c r="K15" s="246"/>
    </row>
    <row r="16" spans="1:11">
      <c r="A16" s="277" t="s">
        <v>132</v>
      </c>
      <c r="B16" s="265">
        <v>0.664200140944327</v>
      </c>
      <c r="C16" s="265">
        <v>0.39028510784620041</v>
      </c>
      <c r="D16" s="265">
        <v>0.64393689815950739</v>
      </c>
      <c r="E16" s="265">
        <v>0.59528576732419169</v>
      </c>
      <c r="F16" s="265">
        <v>0.57599999999999996</v>
      </c>
      <c r="G16" s="265">
        <v>0.52300000000000002</v>
      </c>
      <c r="H16" s="265">
        <v>0.60199999999999998</v>
      </c>
      <c r="I16" s="265">
        <v>0.24199999999999999</v>
      </c>
      <c r="J16" s="265">
        <v>0.42599999999999999</v>
      </c>
      <c r="K16" s="246"/>
    </row>
    <row r="17" spans="1:11">
      <c r="A17" s="277" t="s">
        <v>133</v>
      </c>
      <c r="B17" s="265">
        <v>2.6557875124250379E-2</v>
      </c>
      <c r="C17" s="265">
        <v>2.0601390847877484E-2</v>
      </c>
      <c r="D17" s="265">
        <v>2.9896914185699081E-2</v>
      </c>
      <c r="E17" s="265">
        <v>3.1884841326526241E-2</v>
      </c>
      <c r="F17" s="265">
        <v>2.7972242377368513E-2</v>
      </c>
      <c r="G17" s="265">
        <v>3.1222926360417787E-2</v>
      </c>
      <c r="H17" s="265">
        <v>2.8232840513779934E-2</v>
      </c>
      <c r="I17" s="265">
        <v>3.5076143324733702E-2</v>
      </c>
      <c r="J17" s="265">
        <v>2.4355216771080237E-2</v>
      </c>
      <c r="K17" s="246"/>
    </row>
    <row r="18" spans="1:11">
      <c r="A18" s="277" t="s">
        <v>405</v>
      </c>
      <c r="B18" s="273">
        <v>1293</v>
      </c>
      <c r="C18" s="273">
        <v>1223</v>
      </c>
      <c r="D18" s="273">
        <v>1204</v>
      </c>
      <c r="E18" s="273">
        <v>1239</v>
      </c>
      <c r="F18" s="273">
        <v>1189</v>
      </c>
      <c r="G18" s="273">
        <v>1199</v>
      </c>
      <c r="H18" s="273">
        <v>1163</v>
      </c>
      <c r="I18" s="273">
        <v>1147</v>
      </c>
      <c r="J18" s="273">
        <v>1151</v>
      </c>
    </row>
    <row r="19" spans="1:11">
      <c r="A19" s="247"/>
      <c r="B19" s="265"/>
      <c r="C19" s="265"/>
      <c r="D19" s="265"/>
      <c r="E19" s="265"/>
      <c r="F19" s="265"/>
      <c r="G19" s="265"/>
      <c r="H19" s="265"/>
      <c r="I19" s="265"/>
      <c r="J19" s="265"/>
      <c r="K19" s="246"/>
    </row>
    <row r="20" spans="1:11">
      <c r="A20" s="253" t="s">
        <v>122</v>
      </c>
      <c r="B20" s="265"/>
      <c r="C20" s="265"/>
      <c r="D20" s="265"/>
      <c r="E20" s="265"/>
      <c r="F20" s="265"/>
      <c r="G20" s="265"/>
      <c r="H20" s="265"/>
      <c r="I20" s="265"/>
      <c r="J20" s="265"/>
      <c r="K20" s="246"/>
    </row>
    <row r="21" spans="1:11">
      <c r="A21" s="277" t="s">
        <v>162</v>
      </c>
      <c r="B21" s="265">
        <v>1.3582854368449509E-2</v>
      </c>
      <c r="C21" s="265">
        <v>1.3276109111001792E-2</v>
      </c>
      <c r="D21" s="265">
        <v>1.4783437126803486E-2</v>
      </c>
      <c r="E21" s="265">
        <v>1.6422841951052331E-2</v>
      </c>
      <c r="F21" s="265">
        <v>1.9503941910862341E-2</v>
      </c>
      <c r="G21" s="265">
        <v>1.9461915325692903E-2</v>
      </c>
      <c r="H21" s="265">
        <v>2.0851469269028807E-2</v>
      </c>
      <c r="I21" s="265">
        <v>2.5319305658822001E-2</v>
      </c>
      <c r="J21" s="265">
        <v>3.2389156585744761E-2</v>
      </c>
      <c r="K21" s="246"/>
    </row>
    <row r="22" spans="1:11">
      <c r="A22" s="277" t="s">
        <v>389</v>
      </c>
      <c r="B22" s="265">
        <v>1.4E-2</v>
      </c>
      <c r="C22" s="265">
        <v>1.4E-2</v>
      </c>
      <c r="D22" s="265">
        <v>1.4E-2</v>
      </c>
      <c r="E22" s="265">
        <v>1.2E-2</v>
      </c>
      <c r="F22" s="265">
        <v>1.4E-2</v>
      </c>
      <c r="G22" s="265">
        <v>1.4E-2</v>
      </c>
      <c r="H22" s="265">
        <v>1.6E-2</v>
      </c>
      <c r="I22" s="265">
        <v>2.5999999999999999E-2</v>
      </c>
      <c r="J22" s="265">
        <v>2.5999999999999999E-2</v>
      </c>
      <c r="K22" s="246"/>
    </row>
    <row r="23" spans="1:11">
      <c r="A23" s="277" t="s">
        <v>321</v>
      </c>
      <c r="B23" s="265">
        <v>0.74607216046699376</v>
      </c>
      <c r="C23" s="265">
        <v>0.75971461332653845</v>
      </c>
      <c r="D23" s="265">
        <v>0.72424000910850506</v>
      </c>
      <c r="E23" s="265">
        <v>0.76521371138383409</v>
      </c>
      <c r="F23" s="265">
        <v>0.78133989401968207</v>
      </c>
      <c r="G23" s="265">
        <v>0.74447994830000364</v>
      </c>
      <c r="H23" s="265">
        <v>0.72947565543071158</v>
      </c>
      <c r="I23" s="265">
        <v>0.75809973973135492</v>
      </c>
      <c r="J23" s="265">
        <v>0.66168654394607207</v>
      </c>
      <c r="K23" s="246"/>
    </row>
    <row r="24" spans="1:11">
      <c r="A24" s="277" t="s">
        <v>320</v>
      </c>
      <c r="B24" s="265">
        <v>2.110592808806741E-2</v>
      </c>
      <c r="C24" s="265">
        <v>2.1054890520739028E-2</v>
      </c>
      <c r="D24" s="265">
        <v>2.3967145118157507E-2</v>
      </c>
      <c r="E24" s="265">
        <v>3.2338720382973654E-2</v>
      </c>
      <c r="F24" s="265">
        <v>3.5869934152467586E-2</v>
      </c>
      <c r="G24" s="265">
        <v>3.7953485076416597E-2</v>
      </c>
      <c r="H24" s="265">
        <v>3.7422159805236582E-2</v>
      </c>
      <c r="I24" s="265">
        <v>4.7367757276201621E-2</v>
      </c>
      <c r="J24" s="265">
        <v>4.4128983171320163E-2</v>
      </c>
      <c r="K24" s="246"/>
    </row>
    <row r="25" spans="1:11">
      <c r="A25" s="277" t="s">
        <v>123</v>
      </c>
      <c r="B25" s="265">
        <v>4.9686681232723559E-2</v>
      </c>
      <c r="C25" s="265">
        <v>4.843107668577943E-2</v>
      </c>
      <c r="D25" s="265">
        <v>5.5865578780767339E-2</v>
      </c>
      <c r="E25" s="265">
        <v>4.9411320331242653E-2</v>
      </c>
      <c r="F25" s="265">
        <v>5.7792410562758807E-2</v>
      </c>
      <c r="G25" s="265">
        <v>6.2367824361741556E-2</v>
      </c>
      <c r="H25" s="265">
        <v>6.0919632057475949E-2</v>
      </c>
      <c r="I25" s="265">
        <v>6.2115005009274596E-2</v>
      </c>
      <c r="J25" s="265">
        <v>6.9401321180796394E-2</v>
      </c>
      <c r="K25" s="246"/>
    </row>
    <row r="26" spans="1:11">
      <c r="A26" s="277" t="s">
        <v>35</v>
      </c>
      <c r="B26" s="265">
        <v>0.68370891083149987</v>
      </c>
      <c r="C26" s="265">
        <v>0.67017317448365499</v>
      </c>
      <c r="D26" s="265">
        <v>0.66419945756535737</v>
      </c>
      <c r="E26" s="265">
        <v>0.7271231209751724</v>
      </c>
      <c r="F26" s="265">
        <v>0.73151506967555435</v>
      </c>
      <c r="G26" s="265">
        <v>0.71768821025483276</v>
      </c>
      <c r="H26" s="265">
        <v>0.71512564059481198</v>
      </c>
      <c r="I26" s="265">
        <v>0.79908655264680195</v>
      </c>
      <c r="J26" s="265">
        <v>0.73319367356518528</v>
      </c>
      <c r="K26" s="246"/>
    </row>
    <row r="27" spans="1:11">
      <c r="A27" s="247"/>
      <c r="B27" s="265"/>
      <c r="C27" s="265"/>
      <c r="D27" s="265"/>
      <c r="E27" s="265"/>
      <c r="F27" s="265"/>
      <c r="G27" s="261"/>
      <c r="H27" s="261"/>
      <c r="I27" s="261"/>
      <c r="J27" s="261"/>
      <c r="K27" s="246"/>
    </row>
    <row r="28" spans="1:11">
      <c r="A28" s="253" t="s">
        <v>126</v>
      </c>
      <c r="B28" s="263"/>
      <c r="C28" s="263"/>
      <c r="D28" s="263"/>
      <c r="E28" s="263"/>
      <c r="F28" s="263"/>
      <c r="G28" s="261"/>
      <c r="H28" s="261"/>
      <c r="I28" s="261"/>
      <c r="J28" s="261"/>
      <c r="K28" s="246"/>
    </row>
    <row r="29" spans="1:11">
      <c r="A29" s="277" t="s">
        <v>127</v>
      </c>
      <c r="B29" s="265">
        <v>0.19365706214718431</v>
      </c>
      <c r="C29" s="265">
        <v>0.19687832379059317</v>
      </c>
      <c r="D29" s="265">
        <v>0.19182728099245108</v>
      </c>
      <c r="E29" s="265">
        <v>0.20403299168185224</v>
      </c>
      <c r="F29" s="265">
        <v>0.19933503338534447</v>
      </c>
      <c r="G29" s="265">
        <v>0.20178039415257337</v>
      </c>
      <c r="H29" s="265">
        <v>0.19896879989127522</v>
      </c>
      <c r="I29" s="265">
        <v>0.19968930956556039</v>
      </c>
      <c r="J29" s="265">
        <v>0.17315320466358139</v>
      </c>
      <c r="K29" s="246"/>
    </row>
    <row r="30" spans="1:11">
      <c r="A30" s="266"/>
      <c r="B30" s="263"/>
      <c r="C30" s="263"/>
      <c r="D30" s="263"/>
      <c r="E30" s="263"/>
      <c r="F30" s="263"/>
      <c r="G30" s="262"/>
      <c r="H30" s="262"/>
      <c r="I30" s="261"/>
      <c r="J30" s="261"/>
      <c r="K30" s="246"/>
    </row>
    <row r="31" spans="1:11">
      <c r="A31" s="253" t="s">
        <v>121</v>
      </c>
      <c r="B31" s="263"/>
      <c r="C31" s="263"/>
      <c r="D31" s="263"/>
      <c r="E31" s="263"/>
      <c r="F31" s="263"/>
      <c r="G31" s="262"/>
      <c r="H31" s="262"/>
      <c r="I31" s="261"/>
      <c r="J31" s="261"/>
      <c r="K31" s="246"/>
    </row>
    <row r="32" spans="1:11">
      <c r="A32" s="277" t="s">
        <v>324</v>
      </c>
      <c r="B32" s="265">
        <v>2.2862442306862789</v>
      </c>
      <c r="C32" s="265">
        <v>2.6624917701459174</v>
      </c>
      <c r="D32" s="265">
        <v>1.6349009704420197</v>
      </c>
      <c r="E32" s="265">
        <v>1.7129474384564205</v>
      </c>
      <c r="F32" s="265">
        <v>1.9406833680108724</v>
      </c>
      <c r="G32" s="265">
        <v>1.7976136569462053</v>
      </c>
      <c r="H32" s="265">
        <v>1.5341487860254863</v>
      </c>
      <c r="I32" s="265">
        <v>1.3449343096017032</v>
      </c>
      <c r="J32" s="265">
        <v>1.45</v>
      </c>
      <c r="K32" s="246"/>
    </row>
    <row r="33" spans="1:11">
      <c r="A33" s="277" t="s">
        <v>43</v>
      </c>
      <c r="B33" s="265">
        <v>1.6838099215476354</v>
      </c>
      <c r="C33" s="265">
        <v>1.6769324390212679</v>
      </c>
      <c r="D33" s="265">
        <v>1.5141628375368212</v>
      </c>
      <c r="E33" s="265">
        <v>1.728913690280711</v>
      </c>
      <c r="F33" s="265">
        <v>1.657465260878892</v>
      </c>
      <c r="G33" s="265">
        <v>1.6855454205568117</v>
      </c>
      <c r="H33" s="265">
        <v>1.6019375351336975</v>
      </c>
      <c r="I33" s="265">
        <v>1.4495665301964942</v>
      </c>
      <c r="J33" s="265">
        <v>1.3491013214830585</v>
      </c>
      <c r="K33" s="246"/>
    </row>
    <row r="34" spans="1:11">
      <c r="A34" s="277" t="s">
        <v>243</v>
      </c>
      <c r="B34" s="265">
        <v>1.2938064961870519</v>
      </c>
      <c r="C34" s="265">
        <v>1.2820383138673386</v>
      </c>
      <c r="D34" s="265">
        <v>1.1650171333834394</v>
      </c>
      <c r="E34" s="265">
        <v>1.337525063801116</v>
      </c>
      <c r="F34" s="265">
        <v>1.292870234584792</v>
      </c>
      <c r="G34" s="265">
        <v>1.324886413982195</v>
      </c>
      <c r="H34" s="265">
        <v>1.2589424534422773</v>
      </c>
      <c r="I34" s="265">
        <v>1.1596960114563803</v>
      </c>
      <c r="J34" s="265">
        <v>1.0855902133836244</v>
      </c>
      <c r="K34" s="246"/>
    </row>
    <row r="35" spans="1:11">
      <c r="A35" s="277" t="s">
        <v>124</v>
      </c>
      <c r="B35" s="265">
        <v>0.52254177592497553</v>
      </c>
      <c r="C35" s="265">
        <v>0.52633795157820773</v>
      </c>
      <c r="D35" s="265">
        <v>0.56224814146278612</v>
      </c>
      <c r="E35" s="265">
        <v>0.54251971614024452</v>
      </c>
      <c r="F35" s="265">
        <v>0.55944843950760559</v>
      </c>
      <c r="G35" s="265">
        <v>0.69472792327106192</v>
      </c>
      <c r="H35" s="265">
        <v>0.7016609035768947</v>
      </c>
      <c r="I35" s="265">
        <v>0.67395643371002711</v>
      </c>
      <c r="J35" s="265">
        <v>0.65239799960323985</v>
      </c>
      <c r="K35" s="246"/>
    </row>
    <row r="36" spans="1:11">
      <c r="A36" s="277" t="s">
        <v>125</v>
      </c>
      <c r="B36" s="265">
        <v>0.20379340161831178</v>
      </c>
      <c r="C36" s="265">
        <v>0.20784989340660928</v>
      </c>
      <c r="D36" s="265">
        <v>0.19630692195030269</v>
      </c>
      <c r="E36" s="265">
        <v>0.21233789317077661</v>
      </c>
      <c r="F36" s="265">
        <v>0.20397143242011026</v>
      </c>
      <c r="G36" s="265">
        <v>0.25055952289076705</v>
      </c>
      <c r="H36" s="265">
        <v>0.24066500927223106</v>
      </c>
      <c r="I36" s="265">
        <v>0.19535905572866558</v>
      </c>
      <c r="J36" s="265">
        <v>0.17191250014586762</v>
      </c>
      <c r="K36" s="246"/>
    </row>
    <row r="37" spans="1:11">
      <c r="A37" s="246"/>
      <c r="B37" s="263"/>
      <c r="C37" s="263"/>
      <c r="D37" s="263"/>
      <c r="E37" s="263"/>
      <c r="F37" s="263"/>
      <c r="G37" s="262"/>
      <c r="H37" s="262"/>
      <c r="I37" s="261"/>
      <c r="J37" s="261"/>
      <c r="K37" s="246"/>
    </row>
    <row r="38" spans="1:11">
      <c r="A38" s="253" t="s">
        <v>351</v>
      </c>
      <c r="B38" s="262"/>
      <c r="C38" s="262"/>
      <c r="D38" s="262"/>
      <c r="E38" s="262"/>
      <c r="F38" s="262"/>
      <c r="G38" s="262"/>
      <c r="H38" s="262"/>
      <c r="I38" s="261"/>
      <c r="J38" s="261"/>
      <c r="K38" s="246"/>
    </row>
    <row r="39" spans="1:11">
      <c r="A39" s="277" t="s">
        <v>379</v>
      </c>
      <c r="B39" s="265">
        <v>0.265745209812634</v>
      </c>
      <c r="C39" s="265">
        <v>0.27700000000000002</v>
      </c>
      <c r="D39" s="265">
        <v>0.27267350297174359</v>
      </c>
      <c r="E39" s="265">
        <v>0.26511788899580446</v>
      </c>
      <c r="F39" s="265">
        <v>0.255</v>
      </c>
      <c r="G39" s="265">
        <v>0.255</v>
      </c>
      <c r="H39" s="265">
        <v>0.249</v>
      </c>
      <c r="I39" s="265">
        <v>0.223</v>
      </c>
      <c r="J39" s="265">
        <v>0.22</v>
      </c>
      <c r="K39" s="246"/>
    </row>
    <row r="40" spans="1:11">
      <c r="A40" s="277" t="s">
        <v>112</v>
      </c>
      <c r="B40" s="265">
        <v>5.2547901873660208E-3</v>
      </c>
      <c r="C40" s="265">
        <v>6.3324661011111005E-3</v>
      </c>
      <c r="D40" s="265">
        <v>6.4030989632498647E-3</v>
      </c>
      <c r="E40" s="265">
        <v>6.4560995489288953E-3</v>
      </c>
      <c r="F40" s="265">
        <v>5.8685283882458361E-3</v>
      </c>
      <c r="G40" s="265">
        <v>1.0157978274419777E-2</v>
      </c>
      <c r="H40" s="265">
        <v>8.3880105983961117E-3</v>
      </c>
      <c r="I40" s="265">
        <v>7.750187830095151E-3</v>
      </c>
      <c r="J40" s="265">
        <v>1.3094811664263989E-2</v>
      </c>
      <c r="K40" s="246"/>
    </row>
    <row r="41" spans="1:11">
      <c r="A41" s="277" t="s">
        <v>406</v>
      </c>
      <c r="B41" s="265">
        <v>0.27100000000000002</v>
      </c>
      <c r="C41" s="265">
        <v>0.28399999999999997</v>
      </c>
      <c r="D41" s="265">
        <v>0.27500000000000002</v>
      </c>
      <c r="E41" s="265">
        <v>0.27100000000000002</v>
      </c>
      <c r="F41" s="265">
        <v>0.251</v>
      </c>
      <c r="G41" s="265">
        <v>0.27800000000000002</v>
      </c>
      <c r="H41" s="265">
        <v>0.26600000000000001</v>
      </c>
      <c r="I41" s="265">
        <v>0.24199999999999999</v>
      </c>
      <c r="J41" s="265">
        <v>0.22700000000000001</v>
      </c>
      <c r="K41" s="246"/>
    </row>
    <row r="42" spans="1:11">
      <c r="A42" s="277" t="s">
        <v>382</v>
      </c>
      <c r="B42" s="265">
        <v>0.16662634212621955</v>
      </c>
      <c r="C42" s="265">
        <v>0.17382704951204464</v>
      </c>
      <c r="D42" s="265">
        <v>0.17033533834081996</v>
      </c>
      <c r="E42" s="265">
        <v>0.17981890373204296</v>
      </c>
      <c r="F42" s="265">
        <v>0.17415547759012609</v>
      </c>
      <c r="G42" s="265">
        <v>0.18091563556805978</v>
      </c>
      <c r="H42" s="265">
        <v>0.17311778124732846</v>
      </c>
      <c r="I42" s="265">
        <v>0.16746585918578816</v>
      </c>
      <c r="J42" s="265">
        <v>0.15003144060008194</v>
      </c>
      <c r="K42" s="246"/>
    </row>
    <row r="43" spans="1:11">
      <c r="A43" s="246"/>
      <c r="B43" s="246"/>
      <c r="C43" s="246"/>
      <c r="D43" s="246"/>
      <c r="E43" s="246"/>
      <c r="F43" s="246"/>
      <c r="G43" s="246"/>
      <c r="H43" s="246"/>
      <c r="K43" s="246"/>
    </row>
    <row r="44" spans="1:11">
      <c r="A44" s="280"/>
      <c r="B44" s="246"/>
      <c r="C44" s="246"/>
      <c r="D44" s="246"/>
      <c r="E44" s="246"/>
      <c r="F44" s="246"/>
      <c r="G44" s="246"/>
      <c r="H44" s="246"/>
      <c r="K44" s="246"/>
    </row>
    <row r="45" spans="1:11">
      <c r="A45" s="246"/>
      <c r="B45" s="246"/>
      <c r="C45" s="246"/>
      <c r="D45" s="246"/>
      <c r="E45" s="246"/>
      <c r="F45" s="246"/>
      <c r="G45" s="246"/>
      <c r="H45" s="246"/>
      <c r="K45" s="246"/>
    </row>
    <row r="46" spans="1:11">
      <c r="A46" s="246"/>
      <c r="B46" s="246"/>
      <c r="C46" s="246"/>
      <c r="D46" s="246"/>
      <c r="E46" s="246"/>
      <c r="F46" s="246"/>
      <c r="G46" s="246"/>
      <c r="H46" s="246"/>
    </row>
    <row r="47" spans="1:11">
      <c r="A47" s="246"/>
      <c r="B47" s="246"/>
      <c r="C47" s="246"/>
      <c r="D47" s="246"/>
      <c r="E47" s="246"/>
      <c r="F47" s="246"/>
      <c r="G47" s="246"/>
      <c r="H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30.09.2017&amp;C&amp;8&amp;P&amp;R&amp;8______________________________________________________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6"/>
  <sheetViews>
    <sheetView zoomScaleNormal="100" workbookViewId="0">
      <selection activeCell="B25" sqref="B25"/>
    </sheetView>
  </sheetViews>
  <sheetFormatPr defaultRowHeight="15"/>
  <cols>
    <col min="1" max="1" width="45.7109375" style="252" customWidth="1"/>
    <col min="2" max="17" width="9.140625" style="252"/>
    <col min="18" max="18" width="12" style="252" bestFit="1" customWidth="1"/>
    <col min="19" max="16384" width="9.140625" style="252"/>
  </cols>
  <sheetData>
    <row r="1" spans="1:10" ht="27.75" customHeight="1">
      <c r="A1" s="257" t="s">
        <v>341</v>
      </c>
      <c r="B1" s="249"/>
      <c r="C1" s="249"/>
      <c r="D1" s="249"/>
      <c r="E1" s="249"/>
      <c r="F1" s="249"/>
      <c r="G1" s="249"/>
      <c r="H1" s="249"/>
      <c r="I1" s="249"/>
      <c r="J1" s="249"/>
    </row>
    <row r="2" spans="1:10" ht="15.75" thickBot="1">
      <c r="A2" s="250" t="s">
        <v>327</v>
      </c>
      <c r="B2" s="251" t="s">
        <v>282</v>
      </c>
      <c r="C2" s="251" t="s">
        <v>281</v>
      </c>
      <c r="D2" s="251" t="s">
        <v>280</v>
      </c>
      <c r="E2" s="251" t="s">
        <v>279</v>
      </c>
      <c r="F2" s="251" t="s">
        <v>278</v>
      </c>
      <c r="G2" s="251" t="s">
        <v>277</v>
      </c>
      <c r="H2" s="251" t="s">
        <v>276</v>
      </c>
      <c r="I2" s="251" t="s">
        <v>275</v>
      </c>
      <c r="J2" s="251" t="s">
        <v>274</v>
      </c>
    </row>
    <row r="3" spans="1:10" ht="15.75" thickTop="1">
      <c r="A3" s="275"/>
      <c r="B3" s="276"/>
      <c r="C3" s="276"/>
      <c r="D3" s="276"/>
      <c r="E3" s="276"/>
      <c r="F3" s="276"/>
      <c r="G3" s="276"/>
      <c r="H3" s="276"/>
      <c r="I3" s="276"/>
      <c r="J3" s="276"/>
    </row>
    <row r="4" spans="1:10">
      <c r="A4" s="277" t="s">
        <v>83</v>
      </c>
      <c r="B4" s="255">
        <v>13448</v>
      </c>
      <c r="C4" s="255">
        <v>16117</v>
      </c>
      <c r="D4" s="255">
        <v>13723</v>
      </c>
      <c r="E4" s="255">
        <v>15409</v>
      </c>
      <c r="F4" s="255">
        <v>14851</v>
      </c>
      <c r="G4" s="255">
        <v>16525</v>
      </c>
      <c r="H4" s="255">
        <v>14870</v>
      </c>
      <c r="I4" s="255">
        <v>11738</v>
      </c>
      <c r="J4" s="255">
        <v>15148</v>
      </c>
    </row>
    <row r="5" spans="1:10">
      <c r="A5" s="277" t="s">
        <v>84</v>
      </c>
      <c r="B5" s="284">
        <v>-6198</v>
      </c>
      <c r="C5" s="284">
        <v>-7957</v>
      </c>
      <c r="D5" s="284">
        <v>-6563</v>
      </c>
      <c r="E5" s="284">
        <v>-7567</v>
      </c>
      <c r="F5" s="284">
        <v>-7419</v>
      </c>
      <c r="G5" s="284">
        <v>-9172</v>
      </c>
      <c r="H5" s="284">
        <v>-7597</v>
      </c>
      <c r="I5" s="284">
        <v>-5033</v>
      </c>
      <c r="J5" s="284">
        <v>-8036</v>
      </c>
    </row>
    <row r="6" spans="1:10">
      <c r="A6" s="253" t="s">
        <v>0</v>
      </c>
      <c r="B6" s="283">
        <v>7250</v>
      </c>
      <c r="C6" s="283">
        <v>8160</v>
      </c>
      <c r="D6" s="283">
        <v>7160</v>
      </c>
      <c r="E6" s="283">
        <v>7842</v>
      </c>
      <c r="F6" s="283">
        <v>7432</v>
      </c>
      <c r="G6" s="283">
        <v>7353</v>
      </c>
      <c r="H6" s="283">
        <v>7273</v>
      </c>
      <c r="I6" s="283">
        <v>6705</v>
      </c>
      <c r="J6" s="283">
        <v>7112</v>
      </c>
    </row>
    <row r="7" spans="1:10">
      <c r="A7" s="277" t="s">
        <v>329</v>
      </c>
      <c r="B7" s="281">
        <v>7862</v>
      </c>
      <c r="C7" s="255">
        <v>6928</v>
      </c>
      <c r="D7" s="255">
        <v>6091</v>
      </c>
      <c r="E7" s="255">
        <v>6451</v>
      </c>
      <c r="F7" s="255">
        <v>6191</v>
      </c>
      <c r="G7" s="255">
        <v>6005</v>
      </c>
      <c r="H7" s="255">
        <v>5240</v>
      </c>
      <c r="I7" s="255">
        <v>5625</v>
      </c>
      <c r="J7" s="255">
        <v>5373</v>
      </c>
    </row>
    <row r="8" spans="1:10">
      <c r="A8" s="277" t="s">
        <v>330</v>
      </c>
      <c r="B8" s="287">
        <v>-3997</v>
      </c>
      <c r="C8" s="287">
        <v>-3420</v>
      </c>
      <c r="D8" s="287">
        <v>-2761</v>
      </c>
      <c r="E8" s="287">
        <v>-2686</v>
      </c>
      <c r="F8" s="287">
        <v>-2725</v>
      </c>
      <c r="G8" s="287">
        <v>-2477</v>
      </c>
      <c r="H8" s="287">
        <v>-2021</v>
      </c>
      <c r="I8" s="287">
        <v>-1867</v>
      </c>
      <c r="J8" s="287">
        <v>-2081</v>
      </c>
    </row>
    <row r="9" spans="1:10">
      <c r="A9" s="253" t="s">
        <v>328</v>
      </c>
      <c r="B9" s="283">
        <v>3865</v>
      </c>
      <c r="C9" s="283">
        <v>3508</v>
      </c>
      <c r="D9" s="283">
        <v>3330</v>
      </c>
      <c r="E9" s="283">
        <v>3765</v>
      </c>
      <c r="F9" s="283">
        <v>3466</v>
      </c>
      <c r="G9" s="283">
        <v>3528</v>
      </c>
      <c r="H9" s="283">
        <v>3219</v>
      </c>
      <c r="I9" s="283">
        <v>3758</v>
      </c>
      <c r="J9" s="283">
        <v>3292</v>
      </c>
    </row>
    <row r="10" spans="1:10">
      <c r="A10" s="277" t="s">
        <v>2</v>
      </c>
      <c r="B10" s="255">
        <v>-734</v>
      </c>
      <c r="C10" s="255">
        <v>1975</v>
      </c>
      <c r="D10" s="255">
        <v>1230</v>
      </c>
      <c r="E10" s="255">
        <v>823</v>
      </c>
      <c r="F10" s="255">
        <v>844</v>
      </c>
      <c r="G10" s="255">
        <v>3796</v>
      </c>
      <c r="H10" s="255">
        <v>-301</v>
      </c>
      <c r="I10" s="255">
        <v>2668</v>
      </c>
      <c r="J10" s="255">
        <v>453</v>
      </c>
    </row>
    <row r="11" spans="1:10">
      <c r="A11" s="277" t="s">
        <v>416</v>
      </c>
      <c r="B11" s="255">
        <v>716</v>
      </c>
      <c r="C11" s="255">
        <v>605.93517999999995</v>
      </c>
      <c r="D11" s="255">
        <v>446.54260599999998</v>
      </c>
      <c r="E11" s="255">
        <v>731.01557000000003</v>
      </c>
      <c r="F11" s="255">
        <v>271.69088099999999</v>
      </c>
      <c r="G11" s="255">
        <v>246</v>
      </c>
      <c r="H11" s="255">
        <v>145.13502600000001</v>
      </c>
      <c r="I11" s="255">
        <v>216.236999</v>
      </c>
      <c r="J11" s="255">
        <v>155.96906000000001</v>
      </c>
    </row>
    <row r="12" spans="1:10">
      <c r="A12" s="277" t="s">
        <v>409</v>
      </c>
      <c r="B12" s="255">
        <v>17</v>
      </c>
      <c r="C12" s="255">
        <v>-900</v>
      </c>
      <c r="D12" s="255">
        <v>-34</v>
      </c>
      <c r="E12" s="255">
        <v>198</v>
      </c>
      <c r="F12" s="255">
        <v>16</v>
      </c>
      <c r="G12" s="255">
        <v>17</v>
      </c>
      <c r="H12" s="255">
        <v>677</v>
      </c>
      <c r="I12" s="255">
        <v>22510</v>
      </c>
      <c r="J12" s="255">
        <v>2739</v>
      </c>
    </row>
    <row r="13" spans="1:10">
      <c r="A13" s="277" t="s">
        <v>10</v>
      </c>
      <c r="B13" s="284">
        <v>237</v>
      </c>
      <c r="C13" s="284">
        <v>1470</v>
      </c>
      <c r="D13" s="284">
        <v>380</v>
      </c>
      <c r="E13" s="284">
        <v>431</v>
      </c>
      <c r="F13" s="284">
        <v>435</v>
      </c>
      <c r="G13" s="284">
        <v>284</v>
      </c>
      <c r="H13" s="284">
        <v>947</v>
      </c>
      <c r="I13" s="284">
        <v>201</v>
      </c>
      <c r="J13" s="284">
        <v>430</v>
      </c>
    </row>
    <row r="14" spans="1:10">
      <c r="A14" s="253" t="s">
        <v>4</v>
      </c>
      <c r="B14" s="259">
        <v>11351</v>
      </c>
      <c r="C14" s="259">
        <v>14818.93518</v>
      </c>
      <c r="D14" s="259">
        <v>12512.542605999999</v>
      </c>
      <c r="E14" s="259">
        <v>13790.01557</v>
      </c>
      <c r="F14" s="259">
        <v>12464.690881</v>
      </c>
      <c r="G14" s="259">
        <v>15223.918626999999</v>
      </c>
      <c r="H14" s="259">
        <v>11960.135026</v>
      </c>
      <c r="I14" s="259">
        <v>36058.236999000001</v>
      </c>
      <c r="J14" s="259">
        <v>14181.969059999999</v>
      </c>
    </row>
    <row r="15" spans="1:10" ht="18" customHeight="1">
      <c r="A15" s="277" t="s">
        <v>325</v>
      </c>
      <c r="B15" s="255">
        <v>-3841</v>
      </c>
      <c r="C15" s="255">
        <v>-4561</v>
      </c>
      <c r="D15" s="255">
        <v>-4222</v>
      </c>
      <c r="E15" s="255">
        <v>-4407</v>
      </c>
      <c r="F15" s="255">
        <v>-3826</v>
      </c>
      <c r="G15" s="255">
        <v>-4318</v>
      </c>
      <c r="H15" s="255">
        <v>-4108</v>
      </c>
      <c r="I15" s="255">
        <v>-4572</v>
      </c>
      <c r="J15" s="255">
        <v>-3153</v>
      </c>
    </row>
    <row r="16" spans="1:10">
      <c r="A16" s="277" t="s">
        <v>6</v>
      </c>
      <c r="B16" s="255">
        <v>-3699</v>
      </c>
      <c r="C16" s="255">
        <v>-1223</v>
      </c>
      <c r="D16" s="255">
        <v>-3834</v>
      </c>
      <c r="E16" s="255">
        <v>-3803</v>
      </c>
      <c r="F16" s="255">
        <v>-3349</v>
      </c>
      <c r="G16" s="255">
        <v>-3640</v>
      </c>
      <c r="H16" s="255">
        <v>-3090.1350259999999</v>
      </c>
      <c r="I16" s="255">
        <v>-4168.2369989999997</v>
      </c>
      <c r="J16" s="255">
        <v>-2888.9690599999999</v>
      </c>
    </row>
    <row r="17" spans="1:18">
      <c r="A17" s="277" t="s">
        <v>41</v>
      </c>
      <c r="B17" s="255">
        <v>-814</v>
      </c>
      <c r="C17" s="255">
        <v>-777</v>
      </c>
      <c r="D17" s="255">
        <v>-797</v>
      </c>
      <c r="E17" s="255">
        <v>-682</v>
      </c>
      <c r="F17" s="255">
        <v>-705</v>
      </c>
      <c r="G17" s="255">
        <v>-743</v>
      </c>
      <c r="H17" s="255">
        <v>-742</v>
      </c>
      <c r="I17" s="255">
        <v>-650</v>
      </c>
      <c r="J17" s="255">
        <v>-779</v>
      </c>
    </row>
    <row r="18" spans="1:18">
      <c r="A18" s="277" t="s">
        <v>331</v>
      </c>
      <c r="B18" s="284">
        <v>-2550</v>
      </c>
      <c r="C18" s="284">
        <v>409</v>
      </c>
      <c r="D18" s="284">
        <v>880</v>
      </c>
      <c r="E18" s="284">
        <v>409</v>
      </c>
      <c r="F18" s="284">
        <v>5882</v>
      </c>
      <c r="G18" s="284">
        <v>1448</v>
      </c>
      <c r="H18" s="284">
        <v>-503</v>
      </c>
      <c r="I18" s="284">
        <v>-2973</v>
      </c>
      <c r="J18" s="287">
        <v>-33</v>
      </c>
    </row>
    <row r="19" spans="1:18">
      <c r="A19" s="253" t="s">
        <v>332</v>
      </c>
      <c r="B19" s="259">
        <v>447</v>
      </c>
      <c r="C19" s="259">
        <v>8666.9351800000004</v>
      </c>
      <c r="D19" s="279">
        <v>4539.5426059999991</v>
      </c>
      <c r="E19" s="259">
        <v>5307.0155699999996</v>
      </c>
      <c r="F19" s="259">
        <v>10466.690881</v>
      </c>
      <c r="G19" s="259">
        <v>7971</v>
      </c>
      <c r="H19" s="259">
        <v>3517</v>
      </c>
      <c r="I19" s="259">
        <v>23695</v>
      </c>
      <c r="J19" s="279">
        <v>7328</v>
      </c>
    </row>
    <row r="20" spans="1:18" ht="18" customHeight="1">
      <c r="A20" s="277" t="s">
        <v>432</v>
      </c>
      <c r="B20" s="284">
        <v>-756</v>
      </c>
      <c r="C20" s="284">
        <v>-1827</v>
      </c>
      <c r="D20" s="284">
        <v>-1334</v>
      </c>
      <c r="E20" s="284">
        <v>-1149</v>
      </c>
      <c r="F20" s="284">
        <v>-3170</v>
      </c>
      <c r="G20" s="284">
        <v>-1354</v>
      </c>
      <c r="H20" s="284">
        <v>-737</v>
      </c>
      <c r="I20" s="284">
        <v>504</v>
      </c>
      <c r="J20" s="284">
        <v>-1272</v>
      </c>
    </row>
    <row r="21" spans="1:18" s="245" customFormat="1">
      <c r="A21" s="253" t="s">
        <v>333</v>
      </c>
      <c r="B21" s="255">
        <v>-309</v>
      </c>
      <c r="C21" s="255">
        <v>6839.9351800000004</v>
      </c>
      <c r="D21" s="255">
        <v>3205.5426059999991</v>
      </c>
      <c r="E21" s="255">
        <v>4158.0155699999996</v>
      </c>
      <c r="F21" s="255">
        <v>7296.6908810000004</v>
      </c>
      <c r="G21" s="255">
        <v>6617</v>
      </c>
      <c r="H21" s="255">
        <v>2780</v>
      </c>
      <c r="I21" s="255">
        <v>24199</v>
      </c>
      <c r="J21" s="255">
        <v>6056</v>
      </c>
    </row>
    <row r="22" spans="1:18">
      <c r="A22" s="277" t="s">
        <v>334</v>
      </c>
      <c r="B22" s="284">
        <v>196</v>
      </c>
      <c r="C22" s="284">
        <v>273</v>
      </c>
      <c r="D22" s="284">
        <v>147</v>
      </c>
      <c r="E22" s="284">
        <v>317</v>
      </c>
      <c r="F22" s="284">
        <v>206</v>
      </c>
      <c r="G22" s="284">
        <v>259</v>
      </c>
      <c r="H22" s="284">
        <v>104</v>
      </c>
      <c r="I22" s="284">
        <v>83</v>
      </c>
      <c r="J22" s="284">
        <v>15</v>
      </c>
      <c r="R22" s="268"/>
    </row>
    <row r="23" spans="1:18">
      <c r="A23" s="253" t="s">
        <v>8</v>
      </c>
      <c r="B23" s="283">
        <v>-113</v>
      </c>
      <c r="C23" s="283">
        <v>7112.9351800000004</v>
      </c>
      <c r="D23" s="283">
        <v>3352.5426059999991</v>
      </c>
      <c r="E23" s="290">
        <v>4475.0155699999996</v>
      </c>
      <c r="F23" s="283">
        <v>7502.6908810000004</v>
      </c>
      <c r="G23" s="283">
        <v>6876</v>
      </c>
      <c r="H23" s="283">
        <v>2884</v>
      </c>
      <c r="I23" s="283">
        <v>24282</v>
      </c>
      <c r="J23" s="283">
        <v>6071</v>
      </c>
    </row>
    <row r="24" spans="1:18" ht="1.5" customHeight="1">
      <c r="A24" s="253"/>
      <c r="B24" s="283"/>
      <c r="C24" s="283"/>
      <c r="D24" s="283"/>
      <c r="E24" s="283"/>
      <c r="F24" s="283"/>
      <c r="G24" s="283"/>
      <c r="H24" s="283"/>
      <c r="I24" s="283"/>
      <c r="J24" s="283"/>
    </row>
    <row r="25" spans="1:18">
      <c r="A25" s="248"/>
      <c r="B25" s="255"/>
      <c r="C25" s="255"/>
      <c r="D25" s="255"/>
      <c r="E25" s="255"/>
      <c r="F25" s="255"/>
      <c r="G25" s="255"/>
      <c r="H25" s="255"/>
      <c r="I25" s="255"/>
      <c r="J25" s="255"/>
    </row>
    <row r="26" spans="1:18">
      <c r="A26" s="253" t="s">
        <v>335</v>
      </c>
      <c r="B26" s="255"/>
      <c r="C26" s="255"/>
      <c r="D26" s="255"/>
      <c r="E26" s="255"/>
      <c r="F26" s="255"/>
      <c r="G26" s="255"/>
      <c r="H26" s="255"/>
      <c r="I26" s="255"/>
      <c r="J26" s="255"/>
    </row>
    <row r="27" spans="1:18">
      <c r="A27" s="277" t="s">
        <v>96</v>
      </c>
      <c r="B27" s="255">
        <v>-114</v>
      </c>
      <c r="C27" s="255">
        <v>7111.9351800000004</v>
      </c>
      <c r="D27" s="255">
        <v>3351.5426059999991</v>
      </c>
      <c r="E27" s="255">
        <v>4369.0155699999996</v>
      </c>
      <c r="F27" s="255">
        <v>7513.6908809999986</v>
      </c>
      <c r="G27" s="255">
        <v>6854</v>
      </c>
      <c r="H27" s="255">
        <v>2485</v>
      </c>
      <c r="I27" s="255">
        <v>16409</v>
      </c>
      <c r="J27" s="255">
        <v>6262</v>
      </c>
    </row>
    <row r="28" spans="1:18">
      <c r="A28" s="277" t="s">
        <v>336</v>
      </c>
      <c r="B28" s="284">
        <v>1</v>
      </c>
      <c r="C28" s="284">
        <v>1</v>
      </c>
      <c r="D28" s="284">
        <v>1</v>
      </c>
      <c r="E28" s="284">
        <v>106</v>
      </c>
      <c r="F28" s="284">
        <v>-11</v>
      </c>
      <c r="G28" s="284">
        <v>22</v>
      </c>
      <c r="H28" s="284">
        <v>399</v>
      </c>
      <c r="I28" s="284">
        <v>7873</v>
      </c>
      <c r="J28" s="284">
        <v>-191</v>
      </c>
    </row>
    <row r="29" spans="1:18">
      <c r="A29" s="253" t="s">
        <v>326</v>
      </c>
      <c r="B29" s="259">
        <v>-113</v>
      </c>
      <c r="C29" s="259">
        <v>7112.9351800000004</v>
      </c>
      <c r="D29" s="259">
        <v>3352.5426059999991</v>
      </c>
      <c r="E29" s="259">
        <v>4475.0155699999996</v>
      </c>
      <c r="F29" s="259">
        <v>7502.6908809999986</v>
      </c>
      <c r="G29" s="259">
        <v>6876</v>
      </c>
      <c r="H29" s="259">
        <v>2884</v>
      </c>
      <c r="I29" s="259">
        <v>24282</v>
      </c>
      <c r="J29" s="259">
        <v>6071</v>
      </c>
    </row>
    <row r="30" spans="1:18">
      <c r="A30" s="253"/>
      <c r="B30" s="259"/>
      <c r="C30" s="259"/>
      <c r="D30" s="259"/>
      <c r="E30" s="259"/>
      <c r="F30" s="259"/>
      <c r="G30" s="259"/>
      <c r="H30" s="259"/>
      <c r="I30" s="259"/>
      <c r="J30" s="259"/>
    </row>
    <row r="31" spans="1:18">
      <c r="A31" s="253" t="s">
        <v>337</v>
      </c>
      <c r="B31" s="255"/>
      <c r="C31" s="255"/>
      <c r="D31" s="255"/>
      <c r="E31" s="255"/>
      <c r="F31" s="255"/>
      <c r="G31" s="255"/>
      <c r="H31" s="255"/>
      <c r="I31" s="255"/>
      <c r="J31" s="255"/>
    </row>
    <row r="32" spans="1:18">
      <c r="A32" s="277" t="s">
        <v>338</v>
      </c>
      <c r="B32" s="255"/>
      <c r="C32" s="255"/>
      <c r="D32" s="255"/>
      <c r="E32" s="255"/>
      <c r="F32" s="255"/>
      <c r="G32" s="255"/>
      <c r="H32" s="255"/>
      <c r="I32" s="255"/>
      <c r="J32" s="255"/>
    </row>
    <row r="33" spans="1:12">
      <c r="A33" s="277" t="s">
        <v>339</v>
      </c>
      <c r="B33" s="256">
        <v>-0.15488383712215839</v>
      </c>
      <c r="C33" s="256">
        <v>3.4186129367658089</v>
      </c>
      <c r="D33" s="256">
        <v>1.6017713029999996</v>
      </c>
      <c r="E33" s="256">
        <v>2.026007785</v>
      </c>
      <c r="F33" s="256">
        <v>3.6538454404999992</v>
      </c>
      <c r="G33" s="256">
        <v>3.3</v>
      </c>
      <c r="H33" s="256">
        <v>1.1897025743564109</v>
      </c>
      <c r="I33" s="256">
        <v>8.1635000000000009</v>
      </c>
      <c r="J33" s="256">
        <v>3.1240000000000001</v>
      </c>
    </row>
    <row r="34" spans="1:12">
      <c r="A34" s="254"/>
      <c r="B34" s="255"/>
      <c r="C34" s="255"/>
      <c r="D34" s="255"/>
      <c r="E34" s="255"/>
      <c r="F34" s="255"/>
      <c r="G34" s="255"/>
      <c r="H34" s="255"/>
      <c r="I34" s="255"/>
      <c r="J34" s="255"/>
    </row>
    <row r="35" spans="1:12" s="246" customFormat="1"/>
    <row r="36" spans="1:12" s="246" customFormat="1"/>
    <row r="37" spans="1:12" s="246" customFormat="1"/>
    <row r="38" spans="1:12" s="246" customFormat="1"/>
    <row r="39" spans="1:12" s="246" customFormat="1" ht="1.5" customHeight="1"/>
    <row r="40" spans="1:12">
      <c r="A40" s="253"/>
      <c r="B40" s="255"/>
      <c r="C40" s="255"/>
      <c r="D40" s="255"/>
      <c r="E40" s="255"/>
      <c r="F40" s="255"/>
      <c r="G40" s="255"/>
      <c r="H40" s="255"/>
      <c r="I40" s="255"/>
      <c r="J40" s="255"/>
    </row>
    <row r="41" spans="1:12">
      <c r="A41" s="246"/>
      <c r="B41" s="255"/>
      <c r="C41" s="255"/>
      <c r="D41" s="255"/>
      <c r="E41" s="255"/>
      <c r="F41" s="255"/>
      <c r="G41" s="255"/>
      <c r="H41" s="255"/>
      <c r="I41" s="255"/>
      <c r="J41" s="255"/>
      <c r="K41" s="246"/>
      <c r="L41" s="246"/>
    </row>
    <row r="42" spans="1:12">
      <c r="A42" s="246"/>
      <c r="B42" s="255"/>
      <c r="C42" s="255"/>
      <c r="D42" s="255"/>
      <c r="E42" s="255"/>
      <c r="F42" s="255"/>
      <c r="G42" s="255"/>
      <c r="H42" s="255"/>
      <c r="I42" s="255"/>
      <c r="J42" s="255"/>
      <c r="K42" s="246"/>
      <c r="L42" s="246"/>
    </row>
    <row r="43" spans="1:12">
      <c r="A43" s="246"/>
      <c r="B43" s="255"/>
      <c r="C43" s="255"/>
      <c r="D43" s="255"/>
      <c r="E43" s="255"/>
      <c r="F43" s="255"/>
      <c r="G43" s="255"/>
      <c r="H43" s="255"/>
      <c r="I43" s="255"/>
      <c r="J43" s="255"/>
      <c r="K43" s="246"/>
      <c r="L43" s="246"/>
    </row>
    <row r="44" spans="1:12">
      <c r="A44" s="246"/>
      <c r="B44" s="255"/>
      <c r="C44" s="255"/>
      <c r="D44" s="255"/>
      <c r="E44" s="255"/>
      <c r="F44" s="255"/>
      <c r="G44" s="255"/>
      <c r="H44" s="255"/>
      <c r="I44" s="255"/>
      <c r="J44" s="255"/>
      <c r="K44" s="246"/>
      <c r="L44" s="246"/>
    </row>
    <row r="45" spans="1:12">
      <c r="A45" s="246"/>
      <c r="B45" s="255"/>
      <c r="C45" s="255"/>
      <c r="D45" s="255"/>
      <c r="E45" s="255"/>
      <c r="F45" s="255"/>
      <c r="G45" s="255"/>
      <c r="H45" s="255"/>
      <c r="I45" s="255"/>
      <c r="J45" s="255"/>
      <c r="K45" s="246"/>
      <c r="L45" s="246"/>
    </row>
    <row r="46" spans="1:12">
      <c r="A46" s="246"/>
      <c r="B46" s="255"/>
      <c r="C46" s="255"/>
      <c r="D46" s="255"/>
      <c r="E46" s="255"/>
      <c r="F46" s="255"/>
      <c r="G46" s="255"/>
      <c r="H46" s="255"/>
      <c r="I46" s="255"/>
      <c r="J46" s="255"/>
      <c r="K46" s="246"/>
      <c r="L46" s="246"/>
    </row>
    <row r="47" spans="1:12">
      <c r="A47" s="246"/>
      <c r="B47" s="255"/>
      <c r="C47" s="255"/>
      <c r="D47" s="255"/>
      <c r="E47" s="255"/>
      <c r="F47" s="255"/>
      <c r="G47" s="255"/>
      <c r="H47" s="255"/>
      <c r="I47" s="255"/>
      <c r="J47" s="255"/>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row r="81" spans="1:12">
      <c r="A81" s="246"/>
      <c r="B81" s="246"/>
      <c r="C81" s="246"/>
      <c r="D81" s="246"/>
      <c r="E81" s="246"/>
      <c r="F81" s="246"/>
      <c r="G81" s="246"/>
      <c r="H81" s="246"/>
      <c r="I81" s="246"/>
      <c r="J81" s="246"/>
      <c r="K81" s="246"/>
      <c r="L81" s="246"/>
    </row>
    <row r="82" spans="1:12">
      <c r="A82" s="246"/>
      <c r="B82" s="246"/>
      <c r="C82" s="246"/>
      <c r="D82" s="246"/>
      <c r="E82" s="246"/>
      <c r="F82" s="246"/>
      <c r="G82" s="246"/>
      <c r="H82" s="246"/>
      <c r="I82" s="246"/>
      <c r="J82" s="246"/>
      <c r="K82" s="246"/>
      <c r="L82" s="246"/>
    </row>
    <row r="83" spans="1:12">
      <c r="A83" s="246"/>
      <c r="B83" s="246"/>
      <c r="C83" s="246"/>
      <c r="D83" s="246"/>
      <c r="E83" s="246"/>
      <c r="F83" s="246"/>
      <c r="G83" s="246"/>
      <c r="H83" s="246"/>
      <c r="I83" s="246"/>
      <c r="J83" s="246"/>
      <c r="K83" s="246"/>
      <c r="L83" s="246"/>
    </row>
    <row r="84" spans="1:12">
      <c r="A84" s="246"/>
      <c r="B84" s="246"/>
      <c r="C84" s="246"/>
      <c r="D84" s="246"/>
      <c r="E84" s="246"/>
      <c r="F84" s="246"/>
      <c r="G84" s="246"/>
      <c r="H84" s="246"/>
      <c r="I84" s="246"/>
      <c r="J84" s="246"/>
      <c r="K84" s="246"/>
      <c r="L84" s="246"/>
    </row>
    <row r="85" spans="1:12">
      <c r="A85" s="246"/>
      <c r="B85" s="246"/>
      <c r="C85" s="246"/>
      <c r="D85" s="246"/>
      <c r="E85" s="246"/>
      <c r="F85" s="246"/>
      <c r="G85" s="246"/>
      <c r="H85" s="246"/>
      <c r="I85" s="246"/>
      <c r="J85" s="246"/>
      <c r="K85" s="246"/>
      <c r="L85" s="246"/>
    </row>
    <row r="86" spans="1:12">
      <c r="A86" s="246"/>
      <c r="B86" s="246"/>
      <c r="C86" s="246"/>
      <c r="D86" s="246"/>
      <c r="E86" s="246"/>
      <c r="F86" s="246"/>
      <c r="G86" s="246"/>
      <c r="H86" s="246"/>
      <c r="I86" s="246"/>
      <c r="J86" s="246"/>
      <c r="K86" s="246"/>
      <c r="L86"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30.09.2017&amp;C&amp;8&amp;P&amp;R&amp;8______________________________________________________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Segments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'Segments 9 quarters'!Print_Area</vt:lpstr>
      <vt:lpstr>'Capital 9 quarters'!Print_Titles</vt:lpstr>
      <vt:lpstr>'KFI 9 quarters'!Print_Titles</vt:lpstr>
      <vt:lpstr>'Loans to customers 5 years'!Print_Titles</vt:lpstr>
      <vt:lpstr>'Loans to customers 9 - quarters'!Print_Titles</vt:lpstr>
      <vt:lpstr>'Segments 9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2017-11-14T19:39:43Z</cp:lastPrinted>
  <dcterms:created xsi:type="dcterms:W3CDTF">2010-04-14T10:35:17Z</dcterms:created>
  <dcterms:modified xsi:type="dcterms:W3CDTF">2017-11-14T19:40:36Z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-925633409</vt:i4>
  </property>
  <property fmtid="{D5CDD505-2E9C-101B-9397-08002B2CF9AE}" pid="3" name="_NewReviewCycle">
    <vt:lpwstr/>
  </property>
  <property fmtid="{D5CDD505-2E9C-101B-9397-08002B2CF9AE}" pid="4" name="_EmailSubject">
    <vt:lpwstr>Factsheet og Factbook</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